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0"/>
  </bookViews>
  <sheets>
    <sheet name="省エネ設備" sheetId="1" r:id="rId1"/>
  </sheets>
  <externalReferences>
    <externalReference r:id="rId4"/>
  </externalReferences>
  <definedNames>
    <definedName name="_xlnm.Print_Area" localSheetId="0">'省エネ設備'!$B$2:$M$90</definedName>
    <definedName name="燃料種">#REF!</definedName>
  </definedNames>
  <calcPr fullCalcOnLoad="1"/>
</workbook>
</file>

<file path=xl/sharedStrings.xml><?xml version="1.0" encoding="utf-8"?>
<sst xmlns="http://schemas.openxmlformats.org/spreadsheetml/2006/main" count="149" uniqueCount="126">
  <si>
    <t>選択してください</t>
  </si>
  <si>
    <t>法定耐用年数を記入</t>
  </si>
  <si>
    <t>N㎥/年</t>
  </si>
  <si>
    <t>kg/年</t>
  </si>
  <si>
    <t>L/年</t>
  </si>
  <si>
    <t>地球温暖化対策事業効果算定ガイドブック　補助事業申請者向けハード対策事業計算ファイル</t>
  </si>
  <si>
    <t>G.省エネ設備</t>
  </si>
  <si>
    <t>入力する数値に関しては、必要に応じて計算ファイル内で表示されている小数点の位まで入力することとし、それ以下の小数点については四捨五入することとする。</t>
  </si>
  <si>
    <t>事業者名</t>
  </si>
  <si>
    <t>○×工業株式会社</t>
  </si>
  <si>
    <t>事業による導入量</t>
  </si>
  <si>
    <t>選択してください</t>
  </si>
  <si>
    <t>設置場所</t>
  </si>
  <si>
    <t>〒</t>
  </si>
  <si>
    <t>kW</t>
  </si>
  <si>
    <t>千葉県</t>
  </si>
  <si>
    <t>○×市</t>
  </si>
  <si>
    <t>△○町1-1</t>
  </si>
  <si>
    <t>区分</t>
  </si>
  <si>
    <r>
      <rPr>
        <b/>
        <sz val="11"/>
        <color indexed="9"/>
        <rFont val="ＭＳ Ｐゴシック"/>
        <family val="3"/>
      </rPr>
      <t>従来</t>
    </r>
    <r>
      <rPr>
        <sz val="11"/>
        <color indexed="9"/>
        <rFont val="ＭＳ Ｐゴシック"/>
        <family val="3"/>
      </rPr>
      <t>機器・
システム名称</t>
    </r>
  </si>
  <si>
    <t>白熱電球（210W）</t>
  </si>
  <si>
    <t>導入する機器・システムおよび、その比較対象とする従来の機器・システムの名称を記載してください。
※ 施設の新設、または機器・システムの入れ替えではない場合は、記載する必要ありません。機器・システムが複数ある場合は、計算ファイルを複数に分けてください。</t>
  </si>
  <si>
    <r>
      <rPr>
        <sz val="11"/>
        <color indexed="8"/>
        <rFont val="ＭＳ Ｐゴシック"/>
        <family val="3"/>
      </rPr>
      <t>灯</t>
    </r>
  </si>
  <si>
    <r>
      <rPr>
        <sz val="11"/>
        <color indexed="8"/>
        <rFont val="ＭＳ Ｐゴシック"/>
        <family val="3"/>
      </rPr>
      <t>面</t>
    </r>
  </si>
  <si>
    <r>
      <rPr>
        <b/>
        <sz val="11"/>
        <color indexed="9"/>
        <rFont val="ＭＳ Ｐゴシック"/>
        <family val="3"/>
      </rPr>
      <t>導入する</t>
    </r>
    <r>
      <rPr>
        <sz val="11"/>
        <color indexed="9"/>
        <rFont val="ＭＳ Ｐゴシック"/>
        <family val="3"/>
      </rPr>
      <t>機器
・システム名称</t>
    </r>
  </si>
  <si>
    <t>LED照明（200W相当）</t>
  </si>
  <si>
    <t>個</t>
  </si>
  <si>
    <t>その他</t>
  </si>
  <si>
    <t>導入量</t>
  </si>
  <si>
    <t>単位</t>
  </si>
  <si>
    <t>補助対象となる機器・システムの「導入量」を記入し、横のセルに「単位」をプルダウンから選択してください。単位の回答は選択式となっていますが、選択項目に適切な単位がない場合、「その他」を選択し、右側の入力欄に手入力で単位を記入してください。</t>
  </si>
  <si>
    <t>法定耐用年数</t>
  </si>
  <si>
    <t>［年］</t>
  </si>
  <si>
    <t>国税庁が発表している耐用年数表を参考にして、法定耐用年数を整数で記入してください。不明である場合は、想定使用年数を記入し、右の選択肢において「想定使用年数を記入」を選択してください。</t>
  </si>
  <si>
    <t>導入量当たりのCO2削減量（CO2削減原単位）</t>
  </si>
  <si>
    <t>事業開始前のベースラインとなる年間エネルギー消費量を記載してください。</t>
  </si>
  <si>
    <t>事業開始後の年間エネルギー消費量を記載してください。</t>
  </si>
  <si>
    <t>エネルギー
種別</t>
  </si>
  <si>
    <t>年間エネルギー消費量</t>
  </si>
  <si>
    <t>排出係数</t>
  </si>
  <si>
    <t>年間CO2削減量</t>
  </si>
  <si>
    <t>年間CO2削減原単位</t>
  </si>
  <si>
    <t>導入前</t>
  </si>
  <si>
    <t>導入後</t>
  </si>
  <si>
    <t>単　位</t>
  </si>
  <si>
    <t>商用電力</t>
  </si>
  <si>
    <t>kgCO2/年</t>
  </si>
  <si>
    <t>都市ガス</t>
  </si>
  <si>
    <t>一般炭</t>
  </si>
  <si>
    <t>kgCO2/kg</t>
  </si>
  <si>
    <t>LPG（重量ベース）</t>
  </si>
  <si>
    <t>LPG（体積ベース）</t>
  </si>
  <si>
    <t>灯油</t>
  </si>
  <si>
    <t>kgCO2/L</t>
  </si>
  <si>
    <t>A重油</t>
  </si>
  <si>
    <t>C重油</t>
  </si>
  <si>
    <t>軽油</t>
  </si>
  <si>
    <t>ジェット燃料</t>
  </si>
  <si>
    <t>水素</t>
  </si>
  <si>
    <t>その他1</t>
  </si>
  <si>
    <t>その他2</t>
  </si>
  <si>
    <t>所定のエネルギー種別以外のエネルギーを使用する場合は、その他の項目にエネルギー種の名称を記載し、導入前後の年間エネルギー消費量と排出係数を記入してください。水素については、初期値は0としていますが、可能な範囲でライフサイクルでの排出係数を記入してください。</t>
  </si>
  <si>
    <t>【設定根拠】</t>
  </si>
  <si>
    <t>稼働負荷・活動量</t>
  </si>
  <si>
    <t>例1）点灯時間が4000h/年
例2）空調負荷○○MJ</t>
  </si>
  <si>
    <t>導入前後における機器・システムの業務負荷・活動量（稼働時間、稼働率等）と設定根拠を記載してください。</t>
  </si>
  <si>
    <t>稼働負荷・活動量の設定根拠</t>
  </si>
  <si>
    <t>例1）「○○データ」の実測値より引用
例2）宿泊客数10,000人/年</t>
  </si>
  <si>
    <t>従来
設備</t>
  </si>
  <si>
    <t>エネルギー消費量の
算出方法</t>
  </si>
  <si>
    <t xml:space="preserve">従来の機器・システムの性能とエネルギー消費量の設定根拠・引用元を記載してください。「エネルギー消費量の算出方法」において、「従来設備・施設の実測データ」を選択した場合、「エネルギー消費量の設定根拠・引用元」を記載する必要はありません。
</t>
  </si>
  <si>
    <t>性能</t>
  </si>
  <si>
    <t>例1）3種類の白熱電球を使用。①88W、②100W、③60W
例2）COP=1.5の空調を使用。</t>
  </si>
  <si>
    <t>性能値の
設定根拠・引用元</t>
  </si>
  <si>
    <t>例1）○×会社のカタログより
例2）○△協会のホームページより</t>
  </si>
  <si>
    <t>導入
設備</t>
  </si>
  <si>
    <t>例1）3種類の照明を導入。①58W、②62W、③30W
例2）導入した空調の性能はすべて同じでCOPが3.0。</t>
  </si>
  <si>
    <t>導入後の機器・システムの性能とエネルギー消費量の設定根拠を記載してください。</t>
  </si>
  <si>
    <t>例1）○◇会社のカタログより
例2）○×会社のカタログより</t>
  </si>
  <si>
    <t>結果（CO2削減効果）</t>
  </si>
  <si>
    <t>[kgCO2/年]</t>
  </si>
  <si>
    <t>＝</t>
  </si>
  <si>
    <t>累計CO2削減量</t>
  </si>
  <si>
    <t>事務局確認用</t>
  </si>
  <si>
    <t>従来のエネルギー消費量の算出方法</t>
  </si>
  <si>
    <t>kgCO2/年</t>
  </si>
  <si>
    <t>kgCO2/kg</t>
  </si>
  <si>
    <t>kgCO2/年</t>
  </si>
  <si>
    <t>kgCO2/L</t>
  </si>
  <si>
    <t>kgCO2/年</t>
  </si>
  <si>
    <t>kgCO2/L</t>
  </si>
  <si>
    <t>ガソリン</t>
  </si>
  <si>
    <t>kgCO2/年</t>
  </si>
  <si>
    <t>kgCO2/L</t>
  </si>
  <si>
    <t>kgCO2/L</t>
  </si>
  <si>
    <t>■/年</t>
  </si>
  <si>
    <t>kgCO2/■</t>
  </si>
  <si>
    <t>100-8975</t>
  </si>
  <si>
    <t>kWh</t>
  </si>
  <si>
    <t>台</t>
  </si>
  <si>
    <t>施設の新設、または設備の入れ替えではない場合は「新設」、機器・システムの入れ替えの場合は「入れ替え」を選択してください。</t>
  </si>
  <si>
    <t>式</t>
  </si>
  <si>
    <t>㎡</t>
  </si>
  <si>
    <t>kVA</t>
  </si>
  <si>
    <t>その他の場合</t>
  </si>
  <si>
    <t>記入してください（その他の場合）</t>
  </si>
  <si>
    <t>kWh/年</t>
  </si>
  <si>
    <t>kgCO2/kWh</t>
  </si>
  <si>
    <t>kgCO2/年</t>
  </si>
  <si>
    <r>
      <t>kgCO2/Nm</t>
    </r>
    <r>
      <rPr>
        <vertAlign val="superscript"/>
        <sz val="11"/>
        <color indexed="8"/>
        <rFont val="ＭＳ Ｐゴシック"/>
        <family val="3"/>
      </rPr>
      <t>3</t>
    </r>
  </si>
  <si>
    <t>kgCO2/年</t>
  </si>
  <si>
    <t>kg/年</t>
  </si>
  <si>
    <t>kgCO2/kg</t>
  </si>
  <si>
    <t>kgCO2/年</t>
  </si>
  <si>
    <r>
      <t>m</t>
    </r>
    <r>
      <rPr>
        <vertAlign val="superscript"/>
        <sz val="11"/>
        <color indexed="8"/>
        <rFont val="ＭＳ Ｐゴシック"/>
        <family val="3"/>
      </rPr>
      <t>3</t>
    </r>
    <r>
      <rPr>
        <sz val="11"/>
        <color theme="1"/>
        <rFont val="Calibri"/>
        <family val="3"/>
      </rPr>
      <t>/年</t>
    </r>
  </si>
  <si>
    <r>
      <t>kgCO2/m</t>
    </r>
    <r>
      <rPr>
        <vertAlign val="superscript"/>
        <sz val="11"/>
        <color indexed="8"/>
        <rFont val="ＭＳ Ｐゴシック"/>
        <family val="3"/>
      </rPr>
      <t>3</t>
    </r>
  </si>
  <si>
    <t>LNG</t>
  </si>
  <si>
    <t>N㎥/年</t>
  </si>
  <si>
    <t>kgCO2/N㎥</t>
  </si>
  <si>
    <t>●/年</t>
  </si>
  <si>
    <t>kgCO2/●</t>
  </si>
  <si>
    <t>導入前の年間エネルギー消費量の算出方法を「従来設備・施設の実測データ」、「従来設備・施設の性能より推計」、「仮想設備（現在の平均的な販売設備）の性能より推計」より選択してください。なお、 施設全体の電力量から按分している場合、「従来設備・施設の実測データ」を選択してください。</t>
  </si>
  <si>
    <t>＝</t>
  </si>
  <si>
    <t>[tCO2/年]</t>
  </si>
  <si>
    <t>[kgCO2]</t>
  </si>
  <si>
    <t>[tCO2]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</si>
</sst>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0_ ;[Red]\-0\ "/>
    <numFmt numFmtId="180" formatCode="#,##0.0_ ;[Red]\-#,##0.0\ "/>
    <numFmt numFmtId="181" formatCode="#,##0.00_);[Red]\(#,##0.00\)"/>
    <numFmt numFmtId="182" formatCode="0.00_);[Red]\(0.00\)"/>
    <numFmt numFmtId="183" formatCode="#,##0.00_ ;[Red]\-#,##0.00\ "/>
    <numFmt numFmtId="184" formatCode="#,##0.0_);[Red]\(#,##0.0\)"/>
    <numFmt numFmtId="185" formatCode="#,##0.00_ "/>
  </numFmts>
  <fonts count="53">
    <font>
      <sz val="11"/>
      <color theme="1"/>
      <name val="Calibri"/>
      <family val="3"/>
    </font>
    <font>
      <sz val="11"/>
      <color indexed="8"/>
      <name val="ＭＳ Ｐゴシック"/>
      <family val="3"/>
    </font>
    <font>
      <sz val="6"/>
      <name val="ＭＳ Ｐゴシック"/>
      <family val="3"/>
    </font>
    <font>
      <b/>
      <sz val="11"/>
      <color indexed="9"/>
      <name val="ＭＳ Ｐゴシック"/>
      <family val="3"/>
    </font>
    <font>
      <sz val="11"/>
      <color indexed="9"/>
      <name val="ＭＳ Ｐゴシック"/>
      <family val="3"/>
    </font>
    <font>
      <vertAlign val="superscript"/>
      <sz val="11"/>
      <color indexed="8"/>
      <name val="ＭＳ Ｐゴシック"/>
      <family val="3"/>
    </font>
    <font>
      <sz val="1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0"/>
      <color indexed="55"/>
      <name val="ＭＳ Ｐゴシック"/>
      <family val="3"/>
    </font>
    <font>
      <sz val="11"/>
      <name val="ＭＳ Ｐゴシック"/>
      <family val="3"/>
    </font>
    <font>
      <b/>
      <sz val="12"/>
      <color indexed="9"/>
      <name val="ＭＳ Ｐゴシック"/>
      <family val="3"/>
    </font>
    <font>
      <b/>
      <sz val="18"/>
      <color indexed="30"/>
      <name val="ＭＳ Ｐゴシック"/>
      <family val="3"/>
    </font>
    <font>
      <b/>
      <sz val="14"/>
      <color indexed="8"/>
      <name val="ＭＳ Ｐゴシック"/>
      <family val="3"/>
    </font>
    <font>
      <sz val="2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8C8C8C"/>
      <name val="Calibri"/>
      <family val="3"/>
    </font>
    <font>
      <sz val="11"/>
      <color theme="1"/>
      <name val="ＭＳ Ｐゴシック"/>
      <family val="3"/>
    </font>
    <font>
      <sz val="10"/>
      <color rgb="FF8C8C8C"/>
      <name val="Calibri"/>
      <family val="3"/>
    </font>
    <font>
      <sz val="11"/>
      <name val="Calibri"/>
      <family val="3"/>
    </font>
    <font>
      <b/>
      <sz val="14"/>
      <color theme="1"/>
      <name val="Calibri"/>
      <family val="3"/>
    </font>
    <font>
      <sz val="22"/>
      <color theme="1"/>
      <name val="Calibri"/>
      <family val="3"/>
    </font>
    <font>
      <b/>
      <sz val="12"/>
      <color theme="0"/>
      <name val="Calibri"/>
      <family val="3"/>
    </font>
    <font>
      <b/>
      <sz val="18"/>
      <color rgb="FF0027BC"/>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AFAFA"/>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00A1DE"/>
        <bgColor indexed="64"/>
      </patternFill>
    </fill>
    <fill>
      <patternFill patternType="solid">
        <fgColor rgb="FF00999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27BC"/>
      </left>
      <right/>
      <top style="medium">
        <color rgb="FF0027BC"/>
      </top>
      <bottom/>
    </border>
    <border>
      <left/>
      <right/>
      <top style="medium">
        <color rgb="FF0027BC"/>
      </top>
      <bottom/>
    </border>
    <border>
      <left/>
      <right style="medium">
        <color rgb="FF0027BC"/>
      </right>
      <top style="medium">
        <color rgb="FF0027BC"/>
      </top>
      <bottom/>
    </border>
    <border>
      <left/>
      <right/>
      <top style="thin">
        <color rgb="FF8C8C8C"/>
      </top>
      <bottom/>
    </border>
    <border>
      <left/>
      <right/>
      <top style="thin">
        <color rgb="FF72C7E7"/>
      </top>
      <bottom/>
    </border>
    <border>
      <left style="medium">
        <color rgb="FF0027BC"/>
      </left>
      <right style="thin">
        <color rgb="FF8C8C8C"/>
      </right>
      <top style="thin">
        <color rgb="FF8C8C8C"/>
      </top>
      <bottom style="thin">
        <color rgb="FF8C8C8C"/>
      </bottom>
    </border>
    <border>
      <left style="thin">
        <color theme="0"/>
      </left>
      <right style="thin">
        <color theme="0"/>
      </right>
      <top style="thin">
        <color theme="0"/>
      </top>
      <bottom/>
    </border>
    <border>
      <left style="thin">
        <color theme="0"/>
      </left>
      <right style="thin">
        <color theme="0"/>
      </right>
      <top style="thin">
        <color theme="0"/>
      </top>
      <bottom style="thin">
        <color rgb="FF8C8C8C"/>
      </bottom>
    </border>
    <border>
      <left style="medium">
        <color rgb="FF0027BC"/>
      </left>
      <right style="medium">
        <color rgb="FF0027BC"/>
      </right>
      <top style="medium">
        <color rgb="FF0027BC"/>
      </top>
      <bottom style="thin">
        <color rgb="FF8C8C8C"/>
      </bottom>
    </border>
    <border>
      <left/>
      <right style="thin">
        <color rgb="FF8C8C8C"/>
      </right>
      <top style="thin">
        <color rgb="FF8C8C8C"/>
      </top>
      <bottom style="thin">
        <color rgb="FF8C8C8C"/>
      </bottom>
    </border>
    <border>
      <left style="thin">
        <color rgb="FF8C8C8C"/>
      </left>
      <right style="thin">
        <color rgb="FF8C8C8C"/>
      </right>
      <top style="thin">
        <color rgb="FF8C8C8C"/>
      </top>
      <bottom style="thin">
        <color rgb="FF8C8C8C"/>
      </bottom>
    </border>
    <border>
      <left style="medium">
        <color rgb="FF0027BC"/>
      </left>
      <right style="medium">
        <color rgb="FF0027BC"/>
      </right>
      <top style="thin">
        <color rgb="FF8C8C8C"/>
      </top>
      <bottom style="thin">
        <color rgb="FF8C8C8C"/>
      </bottom>
    </border>
    <border>
      <left style="thin">
        <color rgb="FF8C8C8C"/>
      </left>
      <right style="thin">
        <color rgb="FF8C8C8C"/>
      </right>
      <top style="thin">
        <color rgb="FF8C8C8C"/>
      </top>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bottom style="medium">
        <color rgb="FF0027BC"/>
      </bottom>
    </border>
    <border>
      <left style="medium">
        <color rgb="FF8C8C8C"/>
      </left>
      <right/>
      <top/>
      <bottom/>
    </border>
    <border>
      <left/>
      <right style="thin">
        <color rgb="FF8C8C8C"/>
      </right>
      <top/>
      <bottom/>
    </border>
    <border>
      <left style="thin">
        <color rgb="FF8C8C8C"/>
      </left>
      <right/>
      <top style="thin">
        <color rgb="FF8C8C8C"/>
      </top>
      <bottom style="thin">
        <color rgb="FF8C8C8C"/>
      </bottom>
    </border>
    <border>
      <left/>
      <right/>
      <top style="thin">
        <color rgb="FF8C8C8C"/>
      </top>
      <bottom style="thin">
        <color rgb="FF8C8C8C"/>
      </bottom>
    </border>
    <border>
      <left style="thin">
        <color rgb="FF8C8C8C"/>
      </left>
      <right/>
      <top/>
      <bottom/>
    </border>
    <border>
      <left/>
      <right style="thick">
        <color theme="0"/>
      </right>
      <top/>
      <bottom/>
    </border>
    <border>
      <left/>
      <right/>
      <top style="medium">
        <color rgb="FF8C8C8C"/>
      </top>
      <bottom style="medium">
        <color rgb="FF8C8C8C"/>
      </bottom>
    </border>
    <border>
      <left/>
      <right style="medium">
        <color rgb="FF0027BC"/>
      </right>
      <top style="medium">
        <color rgb="FF8C8C8C"/>
      </top>
      <bottom style="medium">
        <color rgb="FF8C8C8C"/>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right style="medium">
        <color rgb="FF0027BC"/>
      </right>
      <top/>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thin">
        <color rgb="FF8C8C8C"/>
      </left>
      <right style="thin">
        <color rgb="FF8C8C8C"/>
      </right>
      <top/>
      <bottom style="thin">
        <color rgb="FF8C8C8C"/>
      </bottom>
    </border>
    <border>
      <left style="medium">
        <color rgb="FF8C8C8C"/>
      </left>
      <right/>
      <top style="medium">
        <color rgb="FF8C8C8C"/>
      </top>
      <bottom style="medium">
        <color rgb="FF8C8C8C"/>
      </bottom>
    </border>
    <border>
      <left style="medium">
        <color rgb="FF0027BC"/>
      </left>
      <right/>
      <top/>
      <bottom style="medium">
        <color rgb="FF0027BC"/>
      </bottom>
    </border>
    <border>
      <left/>
      <right style="medium">
        <color rgb="FF0027BC"/>
      </right>
      <top/>
      <bottom style="medium">
        <color rgb="FF0027BC"/>
      </bottom>
    </border>
    <border>
      <left style="thin">
        <color rgb="FF8C8C8C"/>
      </left>
      <right style="thin">
        <color rgb="FF8C8C8C"/>
      </right>
      <top style="thin">
        <color theme="0"/>
      </top>
      <bottom style="thin">
        <color theme="0"/>
      </bottom>
    </border>
    <border>
      <left style="thin">
        <color rgb="FF8C8C8C"/>
      </left>
      <right style="medium">
        <color rgb="FF0027BC"/>
      </right>
      <top style="thin">
        <color theme="0"/>
      </top>
      <bottom style="thin">
        <color theme="0"/>
      </bottom>
    </border>
    <border>
      <left style="thin">
        <color rgb="FF8C8C8C"/>
      </left>
      <right style="thin">
        <color rgb="FF8C8C8C"/>
      </right>
      <top style="thin">
        <color theme="0"/>
      </top>
      <bottom/>
    </border>
    <border>
      <left style="thin">
        <color rgb="FF8C8C8C"/>
      </left>
      <right style="medium">
        <color rgb="FF0027BC"/>
      </right>
      <top style="thin">
        <color theme="0"/>
      </top>
      <bottom/>
    </border>
    <border>
      <left style="thin">
        <color rgb="FF72C7E7"/>
      </left>
      <right style="thin">
        <color rgb="FF72C7E7"/>
      </right>
      <top style="thin">
        <color rgb="FF72C7E7"/>
      </top>
      <bottom style="thin">
        <color rgb="FF72C7E7"/>
      </bottom>
    </border>
    <border>
      <left style="thin">
        <color rgb="FF8C8C8C"/>
      </left>
      <right style="thin">
        <color rgb="FF8C8C8C"/>
      </right>
      <top style="thin">
        <color rgb="FF8C8C8C"/>
      </top>
      <bottom style="thin">
        <color theme="0"/>
      </bottom>
    </border>
    <border>
      <left style="thin">
        <color rgb="FF8C8C8C"/>
      </left>
      <right style="thin">
        <color theme="0"/>
      </right>
      <top style="thin">
        <color rgb="FF8C8C8C"/>
      </top>
      <bottom style="thin">
        <color theme="0"/>
      </bottom>
    </border>
    <border>
      <left style="thin">
        <color theme="0"/>
      </left>
      <right/>
      <top style="thin">
        <color rgb="FF8C8C8C"/>
      </top>
      <bottom style="thin">
        <color theme="0"/>
      </bottom>
    </border>
    <border>
      <left/>
      <right/>
      <top style="thin">
        <color rgb="FF8C8C8C"/>
      </top>
      <bottom style="thin">
        <color theme="0"/>
      </bottom>
    </border>
    <border>
      <left/>
      <right style="thin">
        <color theme="0"/>
      </right>
      <top style="thin">
        <color rgb="FF8C8C8C"/>
      </top>
      <bottom style="thin">
        <color theme="0"/>
      </bottom>
    </border>
    <border>
      <left style="thin">
        <color theme="0"/>
      </left>
      <right/>
      <top style="thin">
        <color rgb="FF8C8C8C"/>
      </top>
      <bottom/>
    </border>
    <border>
      <left/>
      <right style="thin">
        <color theme="0"/>
      </right>
      <top style="thin">
        <color rgb="FF8C8C8C"/>
      </top>
      <bottom/>
    </border>
    <border>
      <left style="thin">
        <color theme="0"/>
      </left>
      <right/>
      <top/>
      <bottom style="thin">
        <color rgb="FF8C8C8C"/>
      </bottom>
    </border>
    <border>
      <left/>
      <right style="thin">
        <color theme="0"/>
      </right>
      <top/>
      <bottom style="thin">
        <color rgb="FF8C8C8C"/>
      </bottom>
    </border>
    <border>
      <left style="medium">
        <color rgb="FF0027BC"/>
      </left>
      <right style="medium">
        <color rgb="FF0027BC"/>
      </right>
      <top style="medium">
        <color rgb="FF0027BC"/>
      </top>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color indexed="63"/>
      </left>
      <right>
        <color indexed="63"/>
      </right>
      <top>
        <color indexed="63"/>
      </top>
      <bottom style="medium">
        <color rgb="FF0027BC"/>
      </bottom>
    </border>
    <border>
      <left/>
      <right/>
      <top style="medium">
        <color rgb="FF8C8C8C"/>
      </top>
      <bottom/>
    </border>
    <border>
      <left/>
      <right style="medium">
        <color rgb="FF0027BC"/>
      </right>
      <top style="thin">
        <color rgb="FF8C8C8C"/>
      </top>
      <bottom style="thin">
        <color rgb="FF8C8C8C"/>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medium">
        <color rgb="FF0027BC"/>
      </right>
      <top style="thin">
        <color rgb="FF8C8C8C"/>
      </top>
      <bottom style="thin">
        <color theme="0"/>
      </bottom>
    </border>
    <border>
      <left style="thin">
        <color rgb="FF8C8C8C"/>
      </left>
      <right style="thin">
        <color rgb="FF8C8C8C"/>
      </right>
      <top style="medium">
        <color rgb="FF0027BC"/>
      </top>
      <bottom style="medium">
        <color rgb="FF0027BC"/>
      </bottom>
    </border>
    <border>
      <left/>
      <right style="thin">
        <color rgb="FF8C8C8C"/>
      </right>
      <top style="thin">
        <color rgb="FF8C8C8C"/>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6" fillId="0" borderId="0">
      <alignment vertical="center"/>
      <protection/>
    </xf>
    <xf numFmtId="0" fontId="44" fillId="32" borderId="0" applyNumberFormat="0" applyBorder="0" applyAlignment="0" applyProtection="0"/>
  </cellStyleXfs>
  <cellXfs count="174">
    <xf numFmtId="0" fontId="0" fillId="0" borderId="0" xfId="0" applyFont="1" applyAlignment="1">
      <alignment vertical="center"/>
    </xf>
    <xf numFmtId="0" fontId="0" fillId="33" borderId="0" xfId="0" applyFill="1" applyAlignment="1">
      <alignment vertical="center"/>
    </xf>
    <xf numFmtId="0" fontId="0" fillId="34" borderId="10" xfId="0" applyFill="1" applyBorder="1" applyAlignment="1" applyProtection="1">
      <alignment horizontal="center" vertical="center"/>
      <protection locked="0"/>
    </xf>
    <xf numFmtId="0" fontId="0" fillId="35" borderId="11" xfId="0" applyFill="1" applyBorder="1" applyAlignment="1" applyProtection="1">
      <alignment vertical="center"/>
      <protection locked="0"/>
    </xf>
    <xf numFmtId="0" fontId="0" fillId="35" borderId="12" xfId="0" applyFill="1" applyBorder="1" applyAlignment="1" applyProtection="1">
      <alignment vertical="center"/>
      <protection locked="0"/>
    </xf>
    <xf numFmtId="0" fontId="0" fillId="33" borderId="13"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1" xfId="0" applyFill="1" applyBorder="1" applyAlignment="1">
      <alignment horizontal="left" vertical="center"/>
    </xf>
    <xf numFmtId="0" fontId="0" fillId="33" borderId="0" xfId="0" applyFill="1" applyBorder="1" applyAlignment="1">
      <alignment horizontal="left" vertical="center"/>
    </xf>
    <xf numFmtId="0" fontId="45" fillId="0" borderId="0" xfId="0" applyFont="1" applyAlignment="1">
      <alignment vertical="center"/>
    </xf>
    <xf numFmtId="0" fontId="46" fillId="0" borderId="0" xfId="0" applyFont="1" applyAlignment="1">
      <alignment vertical="center"/>
    </xf>
    <xf numFmtId="0" fontId="47" fillId="33" borderId="0" xfId="0" applyFont="1"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horizontal="left" vertical="top" wrapText="1"/>
    </xf>
    <xf numFmtId="0" fontId="0" fillId="33" borderId="14" xfId="0" applyFill="1" applyBorder="1" applyAlignment="1">
      <alignment horizontal="left" vertical="top" wrapText="1"/>
    </xf>
    <xf numFmtId="0" fontId="0" fillId="36" borderId="15" xfId="0" applyFill="1" applyBorder="1" applyAlignment="1">
      <alignment horizontal="center" vertical="center"/>
    </xf>
    <xf numFmtId="0" fontId="0" fillId="33" borderId="0" xfId="0" applyFill="1" applyBorder="1" applyAlignment="1">
      <alignment vertical="center"/>
    </xf>
    <xf numFmtId="0" fontId="29" fillId="37" borderId="16" xfId="0" applyFont="1" applyFill="1" applyBorder="1" applyAlignment="1">
      <alignment horizontal="center" vertical="center" wrapText="1"/>
    </xf>
    <xf numFmtId="0" fontId="29" fillId="37" borderId="17" xfId="0" applyFont="1" applyFill="1" applyBorder="1" applyAlignment="1">
      <alignment horizontal="center" vertical="center" wrapText="1"/>
    </xf>
    <xf numFmtId="177" fontId="0" fillId="0" borderId="18" xfId="48" applyNumberFormat="1" applyFont="1" applyFill="1" applyBorder="1" applyAlignment="1" applyProtection="1">
      <alignment vertical="center"/>
      <protection locked="0"/>
    </xf>
    <xf numFmtId="0" fontId="0" fillId="36" borderId="19" xfId="0" applyFill="1" applyBorder="1" applyAlignment="1">
      <alignment horizontal="center" vertical="center" wrapText="1"/>
    </xf>
    <xf numFmtId="178" fontId="0" fillId="36" borderId="20" xfId="0" applyNumberFormat="1" applyFill="1" applyBorder="1" applyAlignment="1">
      <alignment vertical="center"/>
    </xf>
    <xf numFmtId="0" fontId="0" fillId="36" borderId="20" xfId="0" applyFill="1" applyBorder="1" applyAlignment="1">
      <alignment horizontal="center" vertical="center"/>
    </xf>
    <xf numFmtId="179" fontId="0" fillId="36" borderId="20" xfId="48" applyNumberFormat="1" applyFont="1" applyFill="1" applyBorder="1" applyAlignment="1">
      <alignment vertical="center"/>
    </xf>
    <xf numFmtId="180" fontId="0" fillId="36" borderId="20" xfId="0" applyNumberFormat="1" applyFill="1" applyBorder="1" applyAlignment="1">
      <alignment vertical="center"/>
    </xf>
    <xf numFmtId="181" fontId="0" fillId="0" borderId="21" xfId="48" applyNumberFormat="1" applyFont="1" applyFill="1" applyBorder="1" applyAlignment="1" applyProtection="1">
      <alignment vertical="center"/>
      <protection locked="0"/>
    </xf>
    <xf numFmtId="182" fontId="0" fillId="36" borderId="20" xfId="0" applyNumberFormat="1" applyFill="1" applyBorder="1" applyAlignment="1">
      <alignment vertical="center"/>
    </xf>
    <xf numFmtId="182" fontId="0" fillId="36" borderId="20" xfId="48" applyNumberFormat="1" applyFont="1" applyFill="1" applyBorder="1" applyAlignment="1">
      <alignment vertical="center"/>
    </xf>
    <xf numFmtId="182" fontId="0" fillId="36" borderId="22" xfId="0" applyNumberFormat="1" applyFill="1" applyBorder="1" applyAlignment="1">
      <alignment vertical="center"/>
    </xf>
    <xf numFmtId="182" fontId="48" fillId="0" borderId="23" xfId="48" applyNumberFormat="1" applyFont="1" applyFill="1" applyBorder="1" applyAlignment="1" applyProtection="1">
      <alignment horizontal="right" vertical="center"/>
      <protection locked="0"/>
    </xf>
    <xf numFmtId="183" fontId="48" fillId="0" borderId="23" xfId="48" applyNumberFormat="1" applyFont="1" applyFill="1" applyBorder="1" applyAlignment="1" applyProtection="1">
      <alignment horizontal="right" vertical="center"/>
      <protection locked="0"/>
    </xf>
    <xf numFmtId="181" fontId="0" fillId="0" borderId="24" xfId="48" applyNumberFormat="1" applyFont="1" applyFill="1" applyBorder="1" applyAlignment="1" applyProtection="1">
      <alignment vertical="center"/>
      <protection locked="0"/>
    </xf>
    <xf numFmtId="183" fontId="48" fillId="0" borderId="25" xfId="48" applyNumberFormat="1" applyFont="1" applyFill="1" applyBorder="1" applyAlignment="1" applyProtection="1">
      <alignment horizontal="right" vertical="center"/>
      <protection locked="0"/>
    </xf>
    <xf numFmtId="184" fontId="0" fillId="36" borderId="20" xfId="48" applyNumberFormat="1" applyFont="1" applyFill="1" applyBorder="1" applyAlignment="1">
      <alignment vertical="center"/>
    </xf>
    <xf numFmtId="0" fontId="0" fillId="33" borderId="0" xfId="0" applyFill="1" applyBorder="1" applyAlignment="1">
      <alignment horizontal="left" vertical="center" wrapText="1"/>
    </xf>
    <xf numFmtId="0" fontId="0" fillId="33" borderId="0" xfId="0" applyFill="1" applyBorder="1" applyAlignment="1">
      <alignment horizontal="center" vertical="center" wrapText="1"/>
    </xf>
    <xf numFmtId="38" fontId="0" fillId="33" borderId="0" xfId="48" applyFont="1" applyFill="1" applyBorder="1" applyAlignment="1">
      <alignment vertical="center"/>
    </xf>
    <xf numFmtId="38" fontId="0" fillId="33" borderId="0" xfId="48" applyFont="1" applyFill="1" applyBorder="1" applyAlignment="1">
      <alignment horizontal="center" vertical="center"/>
    </xf>
    <xf numFmtId="0" fontId="40" fillId="36" borderId="19" xfId="0" applyFont="1" applyFill="1" applyBorder="1" applyAlignment="1">
      <alignment vertical="center"/>
    </xf>
    <xf numFmtId="0" fontId="0" fillId="34" borderId="0" xfId="0" applyFill="1" applyAlignment="1">
      <alignment vertical="center"/>
    </xf>
    <xf numFmtId="0" fontId="40" fillId="36" borderId="19" xfId="0" applyFont="1" applyFill="1" applyBorder="1" applyAlignment="1">
      <alignment horizontal="center" vertical="center"/>
    </xf>
    <xf numFmtId="0" fontId="0" fillId="36" borderId="20" xfId="0" applyFill="1" applyBorder="1" applyAlignment="1">
      <alignment vertical="center"/>
    </xf>
    <xf numFmtId="0" fontId="29" fillId="37" borderId="26" xfId="0" applyFont="1" applyFill="1" applyBorder="1" applyAlignment="1">
      <alignment horizontal="center" vertical="center"/>
    </xf>
    <xf numFmtId="0" fontId="29" fillId="37" borderId="0" xfId="0" applyFont="1" applyFill="1" applyBorder="1" applyAlignment="1">
      <alignment horizontal="center" vertical="center"/>
    </xf>
    <xf numFmtId="0" fontId="29" fillId="37" borderId="27" xfId="0" applyFont="1" applyFill="1" applyBorder="1" applyAlignment="1">
      <alignment horizontal="center" vertical="center"/>
    </xf>
    <xf numFmtId="176" fontId="0" fillId="36" borderId="28" xfId="0" applyNumberFormat="1" applyFill="1" applyBorder="1" applyAlignment="1">
      <alignment horizontal="center" vertical="center"/>
    </xf>
    <xf numFmtId="176" fontId="0" fillId="36" borderId="29" xfId="0" applyNumberFormat="1" applyFill="1" applyBorder="1" applyAlignment="1">
      <alignment horizontal="center" vertical="center"/>
    </xf>
    <xf numFmtId="176" fontId="0" fillId="36" borderId="19" xfId="0" applyNumberFormat="1" applyFill="1" applyBorder="1" applyAlignment="1">
      <alignment horizontal="center" vertical="center"/>
    </xf>
    <xf numFmtId="0" fontId="29" fillId="37" borderId="30" xfId="0" applyFont="1" applyFill="1" applyBorder="1" applyAlignment="1">
      <alignment horizontal="center" vertical="center"/>
    </xf>
    <xf numFmtId="0" fontId="31" fillId="37" borderId="28" xfId="0" applyFont="1" applyFill="1" applyBorder="1" applyAlignment="1">
      <alignment horizontal="center" vertical="center"/>
    </xf>
    <xf numFmtId="0" fontId="31" fillId="37" borderId="19" xfId="0" applyFont="1" applyFill="1" applyBorder="1" applyAlignment="1">
      <alignment horizontal="center" vertical="center"/>
    </xf>
    <xf numFmtId="176" fontId="49" fillId="0" borderId="28" xfId="0" applyNumberFormat="1" applyFont="1" applyBorder="1" applyAlignment="1">
      <alignment horizontal="center" vertical="center"/>
    </xf>
    <xf numFmtId="176" fontId="49" fillId="0" borderId="29" xfId="0" applyNumberFormat="1" applyFont="1" applyBorder="1" applyAlignment="1">
      <alignment horizontal="center" vertical="center"/>
    </xf>
    <xf numFmtId="0" fontId="50" fillId="33" borderId="30" xfId="0" applyFont="1" applyFill="1" applyBorder="1" applyAlignment="1">
      <alignment horizontal="center" vertical="center"/>
    </xf>
    <xf numFmtId="0" fontId="50" fillId="33" borderId="27" xfId="0" applyFont="1" applyFill="1" applyBorder="1" applyAlignment="1">
      <alignment horizontal="center" vertical="center"/>
    </xf>
    <xf numFmtId="185" fontId="49" fillId="0" borderId="28" xfId="0" applyNumberFormat="1" applyFont="1" applyBorder="1" applyAlignment="1">
      <alignment horizontal="center" vertical="center"/>
    </xf>
    <xf numFmtId="185" fontId="49" fillId="0" borderId="29" xfId="0" applyNumberFormat="1" applyFont="1" applyBorder="1" applyAlignment="1">
      <alignment horizontal="center" vertical="center"/>
    </xf>
    <xf numFmtId="0" fontId="29" fillId="38" borderId="0" xfId="0" applyFont="1" applyFill="1" applyBorder="1" applyAlignment="1">
      <alignment horizontal="center" vertical="center"/>
    </xf>
    <xf numFmtId="0" fontId="29" fillId="37" borderId="31" xfId="0" applyFont="1" applyFill="1" applyBorder="1" applyAlignment="1">
      <alignment horizontal="center" vertical="center" wrapText="1"/>
    </xf>
    <xf numFmtId="0" fontId="29" fillId="37" borderId="31" xfId="0" applyFont="1" applyFill="1" applyBorder="1" applyAlignment="1">
      <alignment horizontal="center" vertical="center"/>
    </xf>
    <xf numFmtId="0" fontId="29" fillId="37" borderId="32" xfId="0" applyFont="1" applyFill="1" applyBorder="1" applyAlignment="1">
      <alignment horizontal="center" vertical="center"/>
    </xf>
    <xf numFmtId="0" fontId="29" fillId="37" borderId="33" xfId="0" applyFont="1" applyFill="1" applyBorder="1" applyAlignment="1">
      <alignment horizontal="center" vertical="center"/>
    </xf>
    <xf numFmtId="176" fontId="0" fillId="0" borderId="34" xfId="0" applyNumberFormat="1" applyBorder="1" applyAlignment="1" applyProtection="1">
      <alignment horizontal="left" vertical="top" wrapText="1"/>
      <protection locked="0"/>
    </xf>
    <xf numFmtId="176" fontId="0" fillId="0" borderId="35" xfId="0" applyNumberFormat="1" applyBorder="1" applyAlignment="1" applyProtection="1">
      <alignment horizontal="left" vertical="top" wrapText="1"/>
      <protection locked="0"/>
    </xf>
    <xf numFmtId="176" fontId="0" fillId="0" borderId="36" xfId="0" applyNumberFormat="1" applyBorder="1" applyAlignment="1" applyProtection="1">
      <alignment horizontal="left" vertical="top" wrapText="1"/>
      <protection locked="0"/>
    </xf>
    <xf numFmtId="0" fontId="47" fillId="36" borderId="37" xfId="0" applyFont="1" applyFill="1" applyBorder="1" applyAlignment="1">
      <alignment horizontal="left" vertical="center" wrapText="1"/>
    </xf>
    <xf numFmtId="0" fontId="47" fillId="36" borderId="14" xfId="0" applyFont="1" applyFill="1" applyBorder="1" applyAlignment="1">
      <alignment horizontal="left" vertical="center" wrapText="1"/>
    </xf>
    <xf numFmtId="0" fontId="47" fillId="36" borderId="38" xfId="0" applyFont="1" applyFill="1" applyBorder="1" applyAlignment="1">
      <alignment horizontal="left" vertical="center" wrapText="1"/>
    </xf>
    <xf numFmtId="0" fontId="47" fillId="36" borderId="39" xfId="0" applyFont="1" applyFill="1" applyBorder="1" applyAlignment="1">
      <alignment horizontal="left" vertical="center" wrapText="1"/>
    </xf>
    <xf numFmtId="0" fontId="47" fillId="36" borderId="0" xfId="0" applyFont="1" applyFill="1" applyBorder="1" applyAlignment="1">
      <alignment horizontal="left" vertical="center" wrapText="1"/>
    </xf>
    <xf numFmtId="0" fontId="47" fillId="36" borderId="40" xfId="0" applyFont="1" applyFill="1" applyBorder="1" applyAlignment="1">
      <alignment horizontal="left" vertical="center" wrapText="1"/>
    </xf>
    <xf numFmtId="0" fontId="47" fillId="36" borderId="41" xfId="0" applyFont="1" applyFill="1" applyBorder="1" applyAlignment="1">
      <alignment horizontal="left" vertical="center" wrapText="1"/>
    </xf>
    <xf numFmtId="0" fontId="47" fillId="36" borderId="42" xfId="0" applyFont="1" applyFill="1" applyBorder="1" applyAlignment="1">
      <alignment horizontal="left" vertical="center" wrapText="1"/>
    </xf>
    <xf numFmtId="0" fontId="47" fillId="36" borderId="43" xfId="0" applyFont="1" applyFill="1" applyBorder="1" applyAlignment="1">
      <alignment horizontal="left" vertical="center" wrapText="1"/>
    </xf>
    <xf numFmtId="0" fontId="29" fillId="37" borderId="0" xfId="0" applyFont="1" applyFill="1" applyBorder="1" applyAlignment="1">
      <alignment horizontal="center" vertical="center" wrapText="1"/>
    </xf>
    <xf numFmtId="0" fontId="29" fillId="37" borderId="44" xfId="0" applyFont="1" applyFill="1" applyBorder="1" applyAlignment="1">
      <alignment horizontal="center" vertical="center" wrapText="1"/>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176" fontId="47" fillId="36" borderId="45" xfId="0" applyNumberFormat="1" applyFont="1" applyFill="1" applyBorder="1" applyAlignment="1">
      <alignment horizontal="left" vertical="center" wrapText="1"/>
    </xf>
    <xf numFmtId="176" fontId="47" fillId="36" borderId="46" xfId="0" applyNumberFormat="1" applyFont="1" applyFill="1" applyBorder="1" applyAlignment="1">
      <alignment horizontal="left" vertical="center" wrapText="1"/>
    </xf>
    <xf numFmtId="176" fontId="47" fillId="36" borderId="47" xfId="0" applyNumberFormat="1" applyFont="1" applyFill="1" applyBorder="1" applyAlignment="1">
      <alignment horizontal="left" vertical="center" wrapText="1"/>
    </xf>
    <xf numFmtId="0" fontId="29" fillId="37" borderId="44" xfId="0" applyFont="1" applyFill="1" applyBorder="1" applyAlignment="1">
      <alignment horizontal="center" vertical="center"/>
    </xf>
    <xf numFmtId="0" fontId="47" fillId="36" borderId="37" xfId="0" applyFont="1" applyFill="1" applyBorder="1" applyAlignment="1">
      <alignment horizontal="left" vertical="top" wrapText="1"/>
    </xf>
    <xf numFmtId="0" fontId="47" fillId="36" borderId="14" xfId="0" applyFont="1" applyFill="1" applyBorder="1" applyAlignment="1">
      <alignment horizontal="left" vertical="top" wrapText="1"/>
    </xf>
    <xf numFmtId="0" fontId="47" fillId="36" borderId="38" xfId="0" applyFont="1" applyFill="1" applyBorder="1" applyAlignment="1">
      <alignment horizontal="left" vertical="top" wrapText="1"/>
    </xf>
    <xf numFmtId="0" fontId="47" fillId="36" borderId="39" xfId="0" applyFont="1" applyFill="1" applyBorder="1" applyAlignment="1">
      <alignment horizontal="left" vertical="top" wrapText="1"/>
    </xf>
    <xf numFmtId="0" fontId="47" fillId="36" borderId="0" xfId="0" applyFont="1" applyFill="1" applyBorder="1" applyAlignment="1">
      <alignment horizontal="left" vertical="top" wrapText="1"/>
    </xf>
    <xf numFmtId="0" fontId="47" fillId="36" borderId="40" xfId="0" applyFont="1" applyFill="1" applyBorder="1" applyAlignment="1">
      <alignment horizontal="left" vertical="top" wrapText="1"/>
    </xf>
    <xf numFmtId="0" fontId="47" fillId="36" borderId="41" xfId="0" applyFont="1" applyFill="1" applyBorder="1" applyAlignment="1">
      <alignment horizontal="left" vertical="top" wrapText="1"/>
    </xf>
    <xf numFmtId="0" fontId="47" fillId="36" borderId="42" xfId="0" applyFont="1" applyFill="1" applyBorder="1" applyAlignment="1">
      <alignment horizontal="left" vertical="top" wrapText="1"/>
    </xf>
    <xf numFmtId="0" fontId="47" fillId="36" borderId="43" xfId="0" applyFont="1" applyFill="1" applyBorder="1" applyAlignment="1">
      <alignment horizontal="left" vertical="top" wrapText="1"/>
    </xf>
    <xf numFmtId="0" fontId="29" fillId="37" borderId="48" xfId="0" applyFont="1" applyFill="1" applyBorder="1" applyAlignment="1">
      <alignment horizontal="left" vertical="center" wrapText="1"/>
    </xf>
    <xf numFmtId="0" fontId="29" fillId="37" borderId="20" xfId="0" applyFont="1" applyFill="1" applyBorder="1" applyAlignment="1">
      <alignment horizontal="left" vertical="center" wrapText="1"/>
    </xf>
    <xf numFmtId="0" fontId="0" fillId="36" borderId="28" xfId="0" applyFill="1" applyBorder="1" applyAlignment="1">
      <alignment horizontal="center" vertical="center"/>
    </xf>
    <xf numFmtId="0" fontId="0" fillId="36" borderId="19" xfId="0" applyFill="1" applyBorder="1" applyAlignment="1">
      <alignment horizontal="center" vertical="center"/>
    </xf>
    <xf numFmtId="0" fontId="47" fillId="36" borderId="45" xfId="0" applyFont="1" applyFill="1" applyBorder="1" applyAlignment="1">
      <alignment horizontal="left" vertical="top" wrapText="1"/>
    </xf>
    <xf numFmtId="0" fontId="47" fillId="36" borderId="46" xfId="0" applyFont="1" applyFill="1" applyBorder="1" applyAlignment="1">
      <alignment horizontal="left" vertical="top" wrapText="1"/>
    </xf>
    <xf numFmtId="0" fontId="47" fillId="36" borderId="47" xfId="0" applyFont="1" applyFill="1" applyBorder="1" applyAlignment="1">
      <alignment horizontal="left" vertical="top" wrapText="1"/>
    </xf>
    <xf numFmtId="0" fontId="29" fillId="37" borderId="49" xfId="0" applyFont="1" applyFill="1" applyBorder="1" applyAlignment="1">
      <alignment horizontal="center" vertical="center"/>
    </xf>
    <xf numFmtId="176" fontId="0" fillId="0" borderId="34" xfId="0" applyNumberFormat="1" applyBorder="1" applyAlignment="1" applyProtection="1">
      <alignment horizontal="left" vertical="center" wrapText="1"/>
      <protection locked="0"/>
    </xf>
    <xf numFmtId="176" fontId="0" fillId="0" borderId="35" xfId="0" applyNumberFormat="1" applyBorder="1" applyAlignment="1" applyProtection="1">
      <alignment horizontal="left" vertical="center"/>
      <protection locked="0"/>
    </xf>
    <xf numFmtId="176" fontId="0" fillId="0" borderId="36" xfId="0" applyNumberFormat="1" applyBorder="1" applyAlignment="1" applyProtection="1">
      <alignment horizontal="left" vertical="center"/>
      <protection locked="0"/>
    </xf>
    <xf numFmtId="0" fontId="29" fillId="37" borderId="30" xfId="0" applyFont="1" applyFill="1" applyBorder="1" applyAlignment="1">
      <alignment horizontal="center" vertical="center" wrapText="1"/>
    </xf>
    <xf numFmtId="0" fontId="0" fillId="0" borderId="34"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29" fillId="37" borderId="52" xfId="0" applyFont="1" applyFill="1" applyBorder="1" applyAlignment="1">
      <alignment horizontal="center" vertical="center"/>
    </xf>
    <xf numFmtId="0" fontId="29" fillId="37" borderId="53" xfId="0" applyFont="1" applyFill="1" applyBorder="1" applyAlignment="1">
      <alignment horizontal="center" vertical="center"/>
    </xf>
    <xf numFmtId="0" fontId="29" fillId="37" borderId="54" xfId="0" applyFont="1" applyFill="1" applyBorder="1" applyAlignment="1">
      <alignment horizontal="center" vertical="center"/>
    </xf>
    <xf numFmtId="0" fontId="29" fillId="37" borderId="55" xfId="0" applyFont="1" applyFill="1" applyBorder="1" applyAlignment="1">
      <alignment horizontal="center" vertical="center"/>
    </xf>
    <xf numFmtId="0" fontId="47" fillId="36" borderId="56" xfId="0" applyFont="1" applyFill="1" applyBorder="1" applyAlignment="1">
      <alignment horizontal="left" vertical="top" wrapText="1"/>
    </xf>
    <xf numFmtId="0" fontId="29" fillId="37" borderId="20" xfId="0" applyFont="1" applyFill="1" applyBorder="1" applyAlignment="1">
      <alignment horizontal="center" vertical="center" wrapText="1"/>
    </xf>
    <xf numFmtId="0" fontId="29" fillId="37" borderId="28" xfId="0" applyFont="1" applyFill="1" applyBorder="1" applyAlignment="1">
      <alignment horizontal="center" vertical="center" wrapText="1"/>
    </xf>
    <xf numFmtId="0" fontId="29" fillId="37" borderId="57" xfId="0" applyFont="1" applyFill="1" applyBorder="1" applyAlignment="1">
      <alignment horizontal="center" vertical="center" wrapText="1"/>
    </xf>
    <xf numFmtId="0" fontId="29" fillId="37" borderId="58" xfId="0" applyFont="1" applyFill="1" applyBorder="1" applyAlignment="1">
      <alignment horizontal="center" vertical="center" wrapText="1"/>
    </xf>
    <xf numFmtId="0" fontId="29" fillId="37" borderId="59" xfId="0" applyFont="1" applyFill="1" applyBorder="1" applyAlignment="1">
      <alignment horizontal="center" vertical="center" wrapText="1"/>
    </xf>
    <xf numFmtId="0" fontId="29" fillId="37" borderId="60" xfId="0" applyFont="1" applyFill="1" applyBorder="1" applyAlignment="1">
      <alignment horizontal="center" vertical="center" wrapText="1"/>
    </xf>
    <xf numFmtId="0" fontId="29" fillId="37" borderId="61" xfId="0" applyFont="1" applyFill="1" applyBorder="1" applyAlignment="1">
      <alignment horizontal="center" vertical="center" wrapText="1"/>
    </xf>
    <xf numFmtId="0" fontId="29" fillId="37" borderId="62" xfId="0" applyFont="1" applyFill="1" applyBorder="1" applyAlignment="1">
      <alignment horizontal="center" vertical="center"/>
    </xf>
    <xf numFmtId="0" fontId="29" fillId="37" borderId="63" xfId="0" applyFont="1" applyFill="1" applyBorder="1" applyAlignment="1">
      <alignment horizontal="center" vertical="center"/>
    </xf>
    <xf numFmtId="0" fontId="29" fillId="37" borderId="64" xfId="0" applyFont="1" applyFill="1" applyBorder="1" applyAlignment="1">
      <alignment horizontal="center" vertical="center"/>
    </xf>
    <xf numFmtId="0" fontId="29" fillId="37" borderId="65" xfId="0" applyFont="1" applyFill="1" applyBorder="1" applyAlignment="1">
      <alignment horizontal="center" vertical="center"/>
    </xf>
    <xf numFmtId="0" fontId="29" fillId="37" borderId="19" xfId="0" applyFont="1" applyFill="1" applyBorder="1" applyAlignment="1">
      <alignment horizontal="center" vertical="center"/>
    </xf>
    <xf numFmtId="0" fontId="29" fillId="37" borderId="20" xfId="0" applyFont="1" applyFill="1" applyBorder="1" applyAlignment="1">
      <alignment horizontal="center" vertical="center"/>
    </xf>
    <xf numFmtId="0" fontId="0" fillId="0" borderId="66"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29" fillId="37" borderId="28" xfId="0" applyFont="1" applyFill="1" applyBorder="1" applyAlignment="1">
      <alignment horizontal="center" vertical="center"/>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29" fillId="37" borderId="69" xfId="0" applyFont="1" applyFill="1" applyBorder="1" applyAlignment="1">
      <alignment horizontal="center" vertical="center" wrapText="1"/>
    </xf>
    <xf numFmtId="0" fontId="29" fillId="37" borderId="70" xfId="0" applyFont="1" applyFill="1" applyBorder="1" applyAlignment="1">
      <alignment horizontal="center" vertical="center" wrapText="1"/>
    </xf>
    <xf numFmtId="0" fontId="29" fillId="37" borderId="71" xfId="0" applyFont="1" applyFill="1" applyBorder="1" applyAlignment="1">
      <alignment horizontal="center" vertical="center" wrapText="1"/>
    </xf>
    <xf numFmtId="0" fontId="29" fillId="37" borderId="72" xfId="0" applyFont="1" applyFill="1" applyBorder="1" applyAlignment="1">
      <alignment horizontal="center" vertical="center" wrapText="1"/>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29" fillId="37" borderId="13" xfId="0" applyFont="1" applyFill="1" applyBorder="1" applyAlignment="1">
      <alignment horizontal="center" vertical="center"/>
    </xf>
    <xf numFmtId="176" fontId="0" fillId="0" borderId="66" xfId="0" applyNumberFormat="1" applyBorder="1" applyAlignment="1" applyProtection="1">
      <alignment horizontal="center" vertical="center"/>
      <protection locked="0"/>
    </xf>
    <xf numFmtId="176" fontId="0" fillId="0" borderId="25" xfId="0" applyNumberFormat="1" applyBorder="1" applyAlignment="1" applyProtection="1">
      <alignment horizontal="center" vertical="center"/>
      <protection locked="0"/>
    </xf>
    <xf numFmtId="0" fontId="29" fillId="37" borderId="74" xfId="0" applyFont="1" applyFill="1" applyBorder="1" applyAlignment="1">
      <alignment horizontal="center" vertical="center"/>
    </xf>
    <xf numFmtId="0" fontId="0" fillId="0" borderId="25" xfId="0" applyBorder="1" applyAlignment="1" applyProtection="1">
      <alignment horizontal="center" vertical="center" wrapText="1"/>
      <protection locked="0"/>
    </xf>
    <xf numFmtId="0" fontId="29" fillId="37" borderId="74" xfId="0" applyFont="1" applyFill="1" applyBorder="1" applyAlignment="1">
      <alignment horizontal="center" vertical="center" wrapText="1"/>
    </xf>
    <xf numFmtId="0" fontId="0" fillId="34" borderId="11" xfId="0" applyFill="1" applyBorder="1" applyAlignment="1" applyProtection="1">
      <alignment horizontal="left" vertical="center"/>
      <protection locked="0"/>
    </xf>
    <xf numFmtId="0" fontId="0" fillId="34" borderId="50" xfId="0" applyFill="1" applyBorder="1" applyAlignment="1" applyProtection="1">
      <alignment horizontal="left" vertical="center"/>
      <protection locked="0"/>
    </xf>
    <xf numFmtId="0" fontId="0" fillId="34" borderId="73" xfId="0" applyFill="1" applyBorder="1" applyAlignment="1" applyProtection="1">
      <alignment horizontal="left" vertical="center"/>
      <protection locked="0"/>
    </xf>
    <xf numFmtId="0" fontId="0" fillId="34" borderId="51" xfId="0" applyFill="1" applyBorder="1" applyAlignment="1" applyProtection="1">
      <alignment horizontal="left" vertical="center"/>
      <protection locked="0"/>
    </xf>
    <xf numFmtId="0" fontId="29" fillId="37" borderId="75" xfId="0" applyFont="1" applyFill="1" applyBorder="1" applyAlignment="1">
      <alignment horizontal="center" vertical="center" wrapText="1"/>
    </xf>
    <xf numFmtId="176" fontId="0" fillId="0" borderId="67" xfId="0" applyNumberFormat="1" applyBorder="1" applyAlignment="1" applyProtection="1">
      <alignment horizontal="center" vertical="center"/>
      <protection locked="0"/>
    </xf>
    <xf numFmtId="176" fontId="0" fillId="0" borderId="68" xfId="0" applyNumberFormat="1" applyBorder="1" applyAlignment="1" applyProtection="1">
      <alignment horizontal="center" vertical="center"/>
      <protection locked="0"/>
    </xf>
    <xf numFmtId="0" fontId="51" fillId="39" borderId="0" xfId="0" applyFont="1" applyFill="1" applyAlignment="1">
      <alignment horizontal="center" vertical="center"/>
    </xf>
    <xf numFmtId="0" fontId="52" fillId="33" borderId="76" xfId="0" applyFont="1" applyFill="1" applyBorder="1" applyAlignment="1">
      <alignment horizontal="center" vertical="center"/>
    </xf>
    <xf numFmtId="0" fontId="36" fillId="5" borderId="77" xfId="0" applyFont="1" applyFill="1" applyBorder="1" applyAlignment="1">
      <alignment horizontal="left" vertical="center" wrapText="1"/>
    </xf>
    <xf numFmtId="0" fontId="36" fillId="5" borderId="78" xfId="0" applyFont="1" applyFill="1" applyBorder="1" applyAlignment="1">
      <alignment horizontal="left" vertical="center" wrapText="1"/>
    </xf>
    <xf numFmtId="0" fontId="36" fillId="5" borderId="79" xfId="0" applyFont="1" applyFill="1" applyBorder="1" applyAlignment="1">
      <alignment horizontal="left" vertical="center" wrapText="1"/>
    </xf>
    <xf numFmtId="0" fontId="36" fillId="5" borderId="80" xfId="0" applyFont="1" applyFill="1" applyBorder="1" applyAlignment="1">
      <alignment horizontal="left" vertical="center" wrapText="1"/>
    </xf>
    <xf numFmtId="0" fontId="36" fillId="5" borderId="81" xfId="0" applyFont="1" applyFill="1" applyBorder="1" applyAlignment="1">
      <alignment horizontal="left" vertical="center" wrapText="1"/>
    </xf>
    <xf numFmtId="0" fontId="36" fillId="5" borderId="82" xfId="0" applyFont="1" applyFill="1" applyBorder="1" applyAlignment="1">
      <alignment horizontal="left" vertical="center" wrapText="1"/>
    </xf>
    <xf numFmtId="0" fontId="29" fillId="37" borderId="57" xfId="0" applyFont="1" applyFill="1" applyBorder="1" applyAlignment="1">
      <alignment horizontal="center" vertical="center"/>
    </xf>
    <xf numFmtId="0" fontId="29" fillId="37" borderId="83" xfId="0" applyFont="1" applyFill="1" applyBorder="1" applyAlignment="1">
      <alignment horizontal="center" vertical="center"/>
    </xf>
    <xf numFmtId="0" fontId="0" fillId="0" borderId="67" xfId="0"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29" fillId="38" borderId="0" xfId="0" applyFont="1" applyFill="1" applyAlignment="1">
      <alignment horizontal="center" vertical="center"/>
    </xf>
    <xf numFmtId="0" fontId="0" fillId="36" borderId="85" xfId="0" applyFill="1" applyBorder="1" applyAlignment="1">
      <alignment horizontal="center" vertical="center" wrapText="1"/>
    </xf>
    <xf numFmtId="0" fontId="0" fillId="36" borderId="85" xfId="0" applyFill="1" applyBorder="1" applyAlignment="1">
      <alignment horizontal="center" vertical="center"/>
    </xf>
    <xf numFmtId="0" fontId="0" fillId="0" borderId="18" xfId="0" applyFill="1" applyBorder="1" applyAlignment="1" applyProtection="1">
      <alignment horizontal="center" vertical="center" wrapText="1"/>
      <protection locked="0"/>
    </xf>
    <xf numFmtId="0" fontId="0" fillId="34" borderId="23" xfId="0" applyFill="1" applyBorder="1" applyAlignment="1" applyProtection="1">
      <alignment horizontal="center" vertical="center"/>
      <protection locked="0"/>
    </xf>
    <xf numFmtId="179" fontId="0" fillId="36" borderId="19" xfId="48" applyNumberFormat="1" applyFont="1" applyFill="1" applyBorder="1" applyAlignment="1">
      <alignment vertical="center"/>
    </xf>
    <xf numFmtId="0" fontId="0" fillId="0" borderId="24" xfId="0"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dxfs count="6">
    <dxf>
      <fill>
        <patternFill patternType="darkGrid"/>
      </fill>
    </dxf>
    <dxf>
      <fill>
        <patternFill patternType="darkGrid"/>
      </fill>
    </dxf>
    <dxf>
      <fill>
        <patternFill patternType="darkGrid"/>
      </fill>
    </dxf>
    <dxf>
      <fill>
        <patternFill patternType="darkGrid"/>
      </fill>
    </dxf>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37</xdr:row>
      <xdr:rowOff>9525</xdr:rowOff>
    </xdr:from>
    <xdr:to>
      <xdr:col>3</xdr:col>
      <xdr:colOff>476250</xdr:colOff>
      <xdr:row>38</xdr:row>
      <xdr:rowOff>0</xdr:rowOff>
    </xdr:to>
    <xdr:sp>
      <xdr:nvSpPr>
        <xdr:cNvPr id="1" name="下矢印 1"/>
        <xdr:cNvSpPr>
          <a:spLocks/>
        </xdr:cNvSpPr>
      </xdr:nvSpPr>
      <xdr:spPr>
        <a:xfrm>
          <a:off x="1790700" y="6267450"/>
          <a:ext cx="257175" cy="2381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37</xdr:row>
      <xdr:rowOff>9525</xdr:rowOff>
    </xdr:from>
    <xdr:to>
      <xdr:col>4</xdr:col>
      <xdr:colOff>457200</xdr:colOff>
      <xdr:row>38</xdr:row>
      <xdr:rowOff>0</xdr:rowOff>
    </xdr:to>
    <xdr:sp>
      <xdr:nvSpPr>
        <xdr:cNvPr id="2" name="下矢印 2"/>
        <xdr:cNvSpPr>
          <a:spLocks/>
        </xdr:cNvSpPr>
      </xdr:nvSpPr>
      <xdr:spPr>
        <a:xfrm>
          <a:off x="2486025" y="6267450"/>
          <a:ext cx="247650" cy="2381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25</xdr:row>
      <xdr:rowOff>28575</xdr:rowOff>
    </xdr:from>
    <xdr:to>
      <xdr:col>3</xdr:col>
      <xdr:colOff>485775</xdr:colOff>
      <xdr:row>25</xdr:row>
      <xdr:rowOff>238125</xdr:rowOff>
    </xdr:to>
    <xdr:sp>
      <xdr:nvSpPr>
        <xdr:cNvPr id="3" name="下矢印 3"/>
        <xdr:cNvSpPr>
          <a:spLocks/>
        </xdr:cNvSpPr>
      </xdr:nvSpPr>
      <xdr:spPr>
        <a:xfrm rot="10800000">
          <a:off x="1800225" y="4057650"/>
          <a:ext cx="257175"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30</xdr:row>
      <xdr:rowOff>47625</xdr:rowOff>
    </xdr:from>
    <xdr:to>
      <xdr:col>4</xdr:col>
      <xdr:colOff>114300</xdr:colOff>
      <xdr:row>31</xdr:row>
      <xdr:rowOff>9525</xdr:rowOff>
    </xdr:to>
    <xdr:sp>
      <xdr:nvSpPr>
        <xdr:cNvPr id="4" name="下矢印 4"/>
        <xdr:cNvSpPr>
          <a:spLocks/>
        </xdr:cNvSpPr>
      </xdr:nvSpPr>
      <xdr:spPr>
        <a:xfrm rot="10800000">
          <a:off x="2133600" y="4981575"/>
          <a:ext cx="257175" cy="20955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190500</xdr:colOff>
      <xdr:row>56</xdr:row>
      <xdr:rowOff>28575</xdr:rowOff>
    </xdr:from>
    <xdr:to>
      <xdr:col>6</xdr:col>
      <xdr:colOff>457200</xdr:colOff>
      <xdr:row>57</xdr:row>
      <xdr:rowOff>9525</xdr:rowOff>
    </xdr:to>
    <xdr:sp>
      <xdr:nvSpPr>
        <xdr:cNvPr id="5" name="下矢印 5"/>
        <xdr:cNvSpPr>
          <a:spLocks/>
        </xdr:cNvSpPr>
      </xdr:nvSpPr>
      <xdr:spPr>
        <a:xfrm rot="10800000">
          <a:off x="3933825" y="10991850"/>
          <a:ext cx="266700"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17</xdr:row>
      <xdr:rowOff>104775</xdr:rowOff>
    </xdr:from>
    <xdr:to>
      <xdr:col>9</xdr:col>
      <xdr:colOff>9525</xdr:colOff>
      <xdr:row>18</xdr:row>
      <xdr:rowOff>95250</xdr:rowOff>
    </xdr:to>
    <xdr:sp>
      <xdr:nvSpPr>
        <xdr:cNvPr id="6" name="下矢印 6"/>
        <xdr:cNvSpPr>
          <a:spLocks/>
        </xdr:cNvSpPr>
      </xdr:nvSpPr>
      <xdr:spPr>
        <a:xfrm rot="5400000">
          <a:off x="5191125" y="2781300"/>
          <a:ext cx="676275" cy="180975"/>
        </a:xfrm>
        <a:prstGeom prst="downArrow">
          <a:avLst>
            <a:gd name="adj" fmla="val 3573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15</xdr:row>
      <xdr:rowOff>85725</xdr:rowOff>
    </xdr:from>
    <xdr:to>
      <xdr:col>6</xdr:col>
      <xdr:colOff>0</xdr:colOff>
      <xdr:row>15</xdr:row>
      <xdr:rowOff>247650</xdr:rowOff>
    </xdr:to>
    <xdr:sp>
      <xdr:nvSpPr>
        <xdr:cNvPr id="7" name="下矢印 7"/>
        <xdr:cNvSpPr>
          <a:spLocks/>
        </xdr:cNvSpPr>
      </xdr:nvSpPr>
      <xdr:spPr>
        <a:xfrm rot="5400000">
          <a:off x="2990850" y="2400300"/>
          <a:ext cx="752475" cy="161925"/>
        </a:xfrm>
        <a:prstGeom prst="downArrow">
          <a:avLst>
            <a:gd name="adj" fmla="val 41217"/>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25</xdr:row>
      <xdr:rowOff>28575</xdr:rowOff>
    </xdr:from>
    <xdr:to>
      <xdr:col>5</xdr:col>
      <xdr:colOff>514350</xdr:colOff>
      <xdr:row>25</xdr:row>
      <xdr:rowOff>238125</xdr:rowOff>
    </xdr:to>
    <xdr:sp>
      <xdr:nvSpPr>
        <xdr:cNvPr id="8" name="下矢印 8"/>
        <xdr:cNvSpPr>
          <a:spLocks/>
        </xdr:cNvSpPr>
      </xdr:nvSpPr>
      <xdr:spPr>
        <a:xfrm rot="10800000">
          <a:off x="3238500" y="4057650"/>
          <a:ext cx="257175"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542925</xdr:colOff>
      <xdr:row>30</xdr:row>
      <xdr:rowOff>28575</xdr:rowOff>
    </xdr:from>
    <xdr:to>
      <xdr:col>7</xdr:col>
      <xdr:colOff>200025</xdr:colOff>
      <xdr:row>30</xdr:row>
      <xdr:rowOff>238125</xdr:rowOff>
    </xdr:to>
    <xdr:sp>
      <xdr:nvSpPr>
        <xdr:cNvPr id="9" name="下矢印 9"/>
        <xdr:cNvSpPr>
          <a:spLocks/>
        </xdr:cNvSpPr>
      </xdr:nvSpPr>
      <xdr:spPr>
        <a:xfrm rot="10800000">
          <a:off x="4286250" y="4962525"/>
          <a:ext cx="361950"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71</xdr:row>
      <xdr:rowOff>142875</xdr:rowOff>
    </xdr:from>
    <xdr:to>
      <xdr:col>10</xdr:col>
      <xdr:colOff>0</xdr:colOff>
      <xdr:row>71</xdr:row>
      <xdr:rowOff>333375</xdr:rowOff>
    </xdr:to>
    <xdr:sp>
      <xdr:nvSpPr>
        <xdr:cNvPr id="10" name="下矢印 10"/>
        <xdr:cNvSpPr>
          <a:spLocks/>
        </xdr:cNvSpPr>
      </xdr:nvSpPr>
      <xdr:spPr>
        <a:xfrm rot="5400000">
          <a:off x="5876925" y="14401800"/>
          <a:ext cx="685800" cy="200025"/>
        </a:xfrm>
        <a:prstGeom prst="downArrow">
          <a:avLst>
            <a:gd name="adj" fmla="val 3874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73</xdr:row>
      <xdr:rowOff>95250</xdr:rowOff>
    </xdr:from>
    <xdr:to>
      <xdr:col>10</xdr:col>
      <xdr:colOff>0</xdr:colOff>
      <xdr:row>73</xdr:row>
      <xdr:rowOff>304800</xdr:rowOff>
    </xdr:to>
    <xdr:sp>
      <xdr:nvSpPr>
        <xdr:cNvPr id="11" name="下矢印 11"/>
        <xdr:cNvSpPr>
          <a:spLocks/>
        </xdr:cNvSpPr>
      </xdr:nvSpPr>
      <xdr:spPr>
        <a:xfrm rot="5400000">
          <a:off x="5876925" y="14925675"/>
          <a:ext cx="685800" cy="209550"/>
        </a:xfrm>
        <a:prstGeom prst="downArrow">
          <a:avLst>
            <a:gd name="adj" fmla="val 3874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61</xdr:row>
      <xdr:rowOff>85725</xdr:rowOff>
    </xdr:from>
    <xdr:to>
      <xdr:col>10</xdr:col>
      <xdr:colOff>0</xdr:colOff>
      <xdr:row>61</xdr:row>
      <xdr:rowOff>295275</xdr:rowOff>
    </xdr:to>
    <xdr:sp>
      <xdr:nvSpPr>
        <xdr:cNvPr id="12" name="下矢印 12"/>
        <xdr:cNvSpPr>
          <a:spLocks/>
        </xdr:cNvSpPr>
      </xdr:nvSpPr>
      <xdr:spPr>
        <a:xfrm rot="5400000">
          <a:off x="5876925" y="11963400"/>
          <a:ext cx="685800" cy="219075"/>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63</xdr:row>
      <xdr:rowOff>76200</xdr:rowOff>
    </xdr:from>
    <xdr:to>
      <xdr:col>10</xdr:col>
      <xdr:colOff>0</xdr:colOff>
      <xdr:row>63</xdr:row>
      <xdr:rowOff>285750</xdr:rowOff>
    </xdr:to>
    <xdr:sp>
      <xdr:nvSpPr>
        <xdr:cNvPr id="13" name="下矢印 13"/>
        <xdr:cNvSpPr>
          <a:spLocks/>
        </xdr:cNvSpPr>
      </xdr:nvSpPr>
      <xdr:spPr>
        <a:xfrm rot="5400000">
          <a:off x="5876925" y="12334875"/>
          <a:ext cx="685800" cy="219075"/>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69</xdr:row>
      <xdr:rowOff>76200</xdr:rowOff>
    </xdr:from>
    <xdr:to>
      <xdr:col>10</xdr:col>
      <xdr:colOff>0</xdr:colOff>
      <xdr:row>69</xdr:row>
      <xdr:rowOff>295275</xdr:rowOff>
    </xdr:to>
    <xdr:sp>
      <xdr:nvSpPr>
        <xdr:cNvPr id="14" name="下矢印 14"/>
        <xdr:cNvSpPr>
          <a:spLocks/>
        </xdr:cNvSpPr>
      </xdr:nvSpPr>
      <xdr:spPr>
        <a:xfrm rot="5400000">
          <a:off x="5876925" y="13944600"/>
          <a:ext cx="685800" cy="219075"/>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66</xdr:row>
      <xdr:rowOff>19050</xdr:rowOff>
    </xdr:from>
    <xdr:to>
      <xdr:col>6</xdr:col>
      <xdr:colOff>371475</xdr:colOff>
      <xdr:row>67</xdr:row>
      <xdr:rowOff>0</xdr:rowOff>
    </xdr:to>
    <xdr:sp>
      <xdr:nvSpPr>
        <xdr:cNvPr id="15" name="下矢印 15"/>
        <xdr:cNvSpPr>
          <a:spLocks/>
        </xdr:cNvSpPr>
      </xdr:nvSpPr>
      <xdr:spPr>
        <a:xfrm>
          <a:off x="3857625" y="13268325"/>
          <a:ext cx="257175"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75</xdr:row>
      <xdr:rowOff>161925</xdr:rowOff>
    </xdr:from>
    <xdr:to>
      <xdr:col>10</xdr:col>
      <xdr:colOff>0</xdr:colOff>
      <xdr:row>75</xdr:row>
      <xdr:rowOff>371475</xdr:rowOff>
    </xdr:to>
    <xdr:sp>
      <xdr:nvSpPr>
        <xdr:cNvPr id="16" name="下矢印 16"/>
        <xdr:cNvSpPr>
          <a:spLocks/>
        </xdr:cNvSpPr>
      </xdr:nvSpPr>
      <xdr:spPr>
        <a:xfrm rot="5400000">
          <a:off x="5876925" y="15382875"/>
          <a:ext cx="685800" cy="209550"/>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20</xdr:row>
      <xdr:rowOff>104775</xdr:rowOff>
    </xdr:from>
    <xdr:to>
      <xdr:col>9</xdr:col>
      <xdr:colOff>9525</xdr:colOff>
      <xdr:row>21</xdr:row>
      <xdr:rowOff>95250</xdr:rowOff>
    </xdr:to>
    <xdr:sp>
      <xdr:nvSpPr>
        <xdr:cNvPr id="17" name="下矢印 17"/>
        <xdr:cNvSpPr>
          <a:spLocks/>
        </xdr:cNvSpPr>
      </xdr:nvSpPr>
      <xdr:spPr>
        <a:xfrm rot="5400000">
          <a:off x="5191125" y="3209925"/>
          <a:ext cx="676275" cy="180975"/>
        </a:xfrm>
        <a:prstGeom prst="downArrow">
          <a:avLst>
            <a:gd name="adj" fmla="val 3573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495300</xdr:colOff>
      <xdr:row>56</xdr:row>
      <xdr:rowOff>28575</xdr:rowOff>
    </xdr:from>
    <xdr:to>
      <xdr:col>2</xdr:col>
      <xdr:colOff>104775</xdr:colOff>
      <xdr:row>57</xdr:row>
      <xdr:rowOff>9525</xdr:rowOff>
    </xdr:to>
    <xdr:sp>
      <xdr:nvSpPr>
        <xdr:cNvPr id="18" name="下矢印 18"/>
        <xdr:cNvSpPr>
          <a:spLocks/>
        </xdr:cNvSpPr>
      </xdr:nvSpPr>
      <xdr:spPr>
        <a:xfrm rot="10800000">
          <a:off x="657225" y="10991850"/>
          <a:ext cx="314325"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56</xdr:row>
      <xdr:rowOff>28575</xdr:rowOff>
    </xdr:from>
    <xdr:to>
      <xdr:col>3</xdr:col>
      <xdr:colOff>495300</xdr:colOff>
      <xdr:row>57</xdr:row>
      <xdr:rowOff>9525</xdr:rowOff>
    </xdr:to>
    <xdr:sp>
      <xdr:nvSpPr>
        <xdr:cNvPr id="19" name="下矢印 19"/>
        <xdr:cNvSpPr>
          <a:spLocks/>
        </xdr:cNvSpPr>
      </xdr:nvSpPr>
      <xdr:spPr>
        <a:xfrm rot="10800000">
          <a:off x="1809750" y="10991850"/>
          <a:ext cx="257175"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56</xdr:row>
      <xdr:rowOff>28575</xdr:rowOff>
    </xdr:from>
    <xdr:to>
      <xdr:col>4</xdr:col>
      <xdr:colOff>485775</xdr:colOff>
      <xdr:row>57</xdr:row>
      <xdr:rowOff>9525</xdr:rowOff>
    </xdr:to>
    <xdr:sp>
      <xdr:nvSpPr>
        <xdr:cNvPr id="20" name="下矢印 20"/>
        <xdr:cNvSpPr>
          <a:spLocks/>
        </xdr:cNvSpPr>
      </xdr:nvSpPr>
      <xdr:spPr>
        <a:xfrm rot="10800000">
          <a:off x="2505075" y="10991850"/>
          <a:ext cx="257175"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37</xdr:row>
      <xdr:rowOff>9525</xdr:rowOff>
    </xdr:from>
    <xdr:to>
      <xdr:col>3</xdr:col>
      <xdr:colOff>476250</xdr:colOff>
      <xdr:row>38</xdr:row>
      <xdr:rowOff>0</xdr:rowOff>
    </xdr:to>
    <xdr:sp>
      <xdr:nvSpPr>
        <xdr:cNvPr id="21" name="下矢印 21"/>
        <xdr:cNvSpPr>
          <a:spLocks/>
        </xdr:cNvSpPr>
      </xdr:nvSpPr>
      <xdr:spPr>
        <a:xfrm>
          <a:off x="1790700" y="6267450"/>
          <a:ext cx="257175" cy="2381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37</xdr:row>
      <xdr:rowOff>9525</xdr:rowOff>
    </xdr:from>
    <xdr:to>
      <xdr:col>4</xdr:col>
      <xdr:colOff>457200</xdr:colOff>
      <xdr:row>38</xdr:row>
      <xdr:rowOff>0</xdr:rowOff>
    </xdr:to>
    <xdr:sp>
      <xdr:nvSpPr>
        <xdr:cNvPr id="22" name="下矢印 22"/>
        <xdr:cNvSpPr>
          <a:spLocks/>
        </xdr:cNvSpPr>
      </xdr:nvSpPr>
      <xdr:spPr>
        <a:xfrm>
          <a:off x="2486025" y="6267450"/>
          <a:ext cx="247650" cy="2381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25</xdr:row>
      <xdr:rowOff>28575</xdr:rowOff>
    </xdr:from>
    <xdr:to>
      <xdr:col>3</xdr:col>
      <xdr:colOff>485775</xdr:colOff>
      <xdr:row>25</xdr:row>
      <xdr:rowOff>238125</xdr:rowOff>
    </xdr:to>
    <xdr:sp>
      <xdr:nvSpPr>
        <xdr:cNvPr id="23" name="下矢印 23"/>
        <xdr:cNvSpPr>
          <a:spLocks/>
        </xdr:cNvSpPr>
      </xdr:nvSpPr>
      <xdr:spPr>
        <a:xfrm rot="10800000">
          <a:off x="1800225" y="4057650"/>
          <a:ext cx="257175"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30</xdr:row>
      <xdr:rowOff>47625</xdr:rowOff>
    </xdr:from>
    <xdr:to>
      <xdr:col>4</xdr:col>
      <xdr:colOff>114300</xdr:colOff>
      <xdr:row>31</xdr:row>
      <xdr:rowOff>9525</xdr:rowOff>
    </xdr:to>
    <xdr:sp>
      <xdr:nvSpPr>
        <xdr:cNvPr id="24" name="下矢印 24"/>
        <xdr:cNvSpPr>
          <a:spLocks/>
        </xdr:cNvSpPr>
      </xdr:nvSpPr>
      <xdr:spPr>
        <a:xfrm rot="10800000">
          <a:off x="2133600" y="4981575"/>
          <a:ext cx="257175" cy="20955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190500</xdr:colOff>
      <xdr:row>56</xdr:row>
      <xdr:rowOff>28575</xdr:rowOff>
    </xdr:from>
    <xdr:to>
      <xdr:col>6</xdr:col>
      <xdr:colOff>457200</xdr:colOff>
      <xdr:row>57</xdr:row>
      <xdr:rowOff>9525</xdr:rowOff>
    </xdr:to>
    <xdr:sp>
      <xdr:nvSpPr>
        <xdr:cNvPr id="25" name="下矢印 25"/>
        <xdr:cNvSpPr>
          <a:spLocks/>
        </xdr:cNvSpPr>
      </xdr:nvSpPr>
      <xdr:spPr>
        <a:xfrm rot="10800000">
          <a:off x="3933825" y="10991850"/>
          <a:ext cx="266700"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17</xdr:row>
      <xdr:rowOff>104775</xdr:rowOff>
    </xdr:from>
    <xdr:to>
      <xdr:col>9</xdr:col>
      <xdr:colOff>9525</xdr:colOff>
      <xdr:row>18</xdr:row>
      <xdr:rowOff>95250</xdr:rowOff>
    </xdr:to>
    <xdr:sp>
      <xdr:nvSpPr>
        <xdr:cNvPr id="26" name="下矢印 26"/>
        <xdr:cNvSpPr>
          <a:spLocks/>
        </xdr:cNvSpPr>
      </xdr:nvSpPr>
      <xdr:spPr>
        <a:xfrm rot="5400000">
          <a:off x="5191125" y="2781300"/>
          <a:ext cx="676275" cy="180975"/>
        </a:xfrm>
        <a:prstGeom prst="downArrow">
          <a:avLst>
            <a:gd name="adj" fmla="val 3573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15</xdr:row>
      <xdr:rowOff>85725</xdr:rowOff>
    </xdr:from>
    <xdr:to>
      <xdr:col>6</xdr:col>
      <xdr:colOff>0</xdr:colOff>
      <xdr:row>15</xdr:row>
      <xdr:rowOff>247650</xdr:rowOff>
    </xdr:to>
    <xdr:sp>
      <xdr:nvSpPr>
        <xdr:cNvPr id="27" name="下矢印 27"/>
        <xdr:cNvSpPr>
          <a:spLocks/>
        </xdr:cNvSpPr>
      </xdr:nvSpPr>
      <xdr:spPr>
        <a:xfrm rot="5400000">
          <a:off x="2990850" y="2400300"/>
          <a:ext cx="752475" cy="161925"/>
        </a:xfrm>
        <a:prstGeom prst="downArrow">
          <a:avLst>
            <a:gd name="adj" fmla="val 41217"/>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25</xdr:row>
      <xdr:rowOff>28575</xdr:rowOff>
    </xdr:from>
    <xdr:to>
      <xdr:col>5</xdr:col>
      <xdr:colOff>514350</xdr:colOff>
      <xdr:row>25</xdr:row>
      <xdr:rowOff>238125</xdr:rowOff>
    </xdr:to>
    <xdr:sp>
      <xdr:nvSpPr>
        <xdr:cNvPr id="28" name="下矢印 28"/>
        <xdr:cNvSpPr>
          <a:spLocks/>
        </xdr:cNvSpPr>
      </xdr:nvSpPr>
      <xdr:spPr>
        <a:xfrm rot="10800000">
          <a:off x="3238500" y="4057650"/>
          <a:ext cx="257175"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542925</xdr:colOff>
      <xdr:row>30</xdr:row>
      <xdr:rowOff>28575</xdr:rowOff>
    </xdr:from>
    <xdr:to>
      <xdr:col>7</xdr:col>
      <xdr:colOff>200025</xdr:colOff>
      <xdr:row>30</xdr:row>
      <xdr:rowOff>238125</xdr:rowOff>
    </xdr:to>
    <xdr:sp>
      <xdr:nvSpPr>
        <xdr:cNvPr id="29" name="下矢印 29"/>
        <xdr:cNvSpPr>
          <a:spLocks/>
        </xdr:cNvSpPr>
      </xdr:nvSpPr>
      <xdr:spPr>
        <a:xfrm rot="10800000">
          <a:off x="4286250" y="4962525"/>
          <a:ext cx="361950"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71</xdr:row>
      <xdr:rowOff>142875</xdr:rowOff>
    </xdr:from>
    <xdr:to>
      <xdr:col>10</xdr:col>
      <xdr:colOff>0</xdr:colOff>
      <xdr:row>71</xdr:row>
      <xdr:rowOff>333375</xdr:rowOff>
    </xdr:to>
    <xdr:sp>
      <xdr:nvSpPr>
        <xdr:cNvPr id="30" name="下矢印 30"/>
        <xdr:cNvSpPr>
          <a:spLocks/>
        </xdr:cNvSpPr>
      </xdr:nvSpPr>
      <xdr:spPr>
        <a:xfrm rot="5400000">
          <a:off x="5876925" y="14401800"/>
          <a:ext cx="685800" cy="200025"/>
        </a:xfrm>
        <a:prstGeom prst="downArrow">
          <a:avLst>
            <a:gd name="adj" fmla="val 3874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73</xdr:row>
      <xdr:rowOff>95250</xdr:rowOff>
    </xdr:from>
    <xdr:to>
      <xdr:col>10</xdr:col>
      <xdr:colOff>0</xdr:colOff>
      <xdr:row>73</xdr:row>
      <xdr:rowOff>304800</xdr:rowOff>
    </xdr:to>
    <xdr:sp>
      <xdr:nvSpPr>
        <xdr:cNvPr id="31" name="下矢印 31"/>
        <xdr:cNvSpPr>
          <a:spLocks/>
        </xdr:cNvSpPr>
      </xdr:nvSpPr>
      <xdr:spPr>
        <a:xfrm rot="5400000">
          <a:off x="5876925" y="14925675"/>
          <a:ext cx="685800" cy="209550"/>
        </a:xfrm>
        <a:prstGeom prst="downArrow">
          <a:avLst>
            <a:gd name="adj" fmla="val 3874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61</xdr:row>
      <xdr:rowOff>85725</xdr:rowOff>
    </xdr:from>
    <xdr:to>
      <xdr:col>10</xdr:col>
      <xdr:colOff>0</xdr:colOff>
      <xdr:row>61</xdr:row>
      <xdr:rowOff>295275</xdr:rowOff>
    </xdr:to>
    <xdr:sp>
      <xdr:nvSpPr>
        <xdr:cNvPr id="32" name="下矢印 32"/>
        <xdr:cNvSpPr>
          <a:spLocks/>
        </xdr:cNvSpPr>
      </xdr:nvSpPr>
      <xdr:spPr>
        <a:xfrm rot="5400000">
          <a:off x="5876925" y="11963400"/>
          <a:ext cx="685800" cy="219075"/>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63</xdr:row>
      <xdr:rowOff>76200</xdr:rowOff>
    </xdr:from>
    <xdr:to>
      <xdr:col>10</xdr:col>
      <xdr:colOff>0</xdr:colOff>
      <xdr:row>63</xdr:row>
      <xdr:rowOff>285750</xdr:rowOff>
    </xdr:to>
    <xdr:sp>
      <xdr:nvSpPr>
        <xdr:cNvPr id="33" name="下矢印 33"/>
        <xdr:cNvSpPr>
          <a:spLocks/>
        </xdr:cNvSpPr>
      </xdr:nvSpPr>
      <xdr:spPr>
        <a:xfrm rot="5400000">
          <a:off x="5876925" y="12334875"/>
          <a:ext cx="685800" cy="219075"/>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69</xdr:row>
      <xdr:rowOff>76200</xdr:rowOff>
    </xdr:from>
    <xdr:to>
      <xdr:col>10</xdr:col>
      <xdr:colOff>0</xdr:colOff>
      <xdr:row>69</xdr:row>
      <xdr:rowOff>295275</xdr:rowOff>
    </xdr:to>
    <xdr:sp>
      <xdr:nvSpPr>
        <xdr:cNvPr id="34" name="下矢印 34"/>
        <xdr:cNvSpPr>
          <a:spLocks/>
        </xdr:cNvSpPr>
      </xdr:nvSpPr>
      <xdr:spPr>
        <a:xfrm rot="5400000">
          <a:off x="5876925" y="13944600"/>
          <a:ext cx="685800" cy="219075"/>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66</xdr:row>
      <xdr:rowOff>19050</xdr:rowOff>
    </xdr:from>
    <xdr:to>
      <xdr:col>6</xdr:col>
      <xdr:colOff>371475</xdr:colOff>
      <xdr:row>67</xdr:row>
      <xdr:rowOff>0</xdr:rowOff>
    </xdr:to>
    <xdr:sp>
      <xdr:nvSpPr>
        <xdr:cNvPr id="35" name="下矢印 35"/>
        <xdr:cNvSpPr>
          <a:spLocks/>
        </xdr:cNvSpPr>
      </xdr:nvSpPr>
      <xdr:spPr>
        <a:xfrm>
          <a:off x="3857625" y="13268325"/>
          <a:ext cx="257175"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75</xdr:row>
      <xdr:rowOff>161925</xdr:rowOff>
    </xdr:from>
    <xdr:to>
      <xdr:col>10</xdr:col>
      <xdr:colOff>0</xdr:colOff>
      <xdr:row>75</xdr:row>
      <xdr:rowOff>371475</xdr:rowOff>
    </xdr:to>
    <xdr:sp>
      <xdr:nvSpPr>
        <xdr:cNvPr id="36" name="下矢印 36"/>
        <xdr:cNvSpPr>
          <a:spLocks/>
        </xdr:cNvSpPr>
      </xdr:nvSpPr>
      <xdr:spPr>
        <a:xfrm rot="5400000">
          <a:off x="5876925" y="15382875"/>
          <a:ext cx="685800" cy="209550"/>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20</xdr:row>
      <xdr:rowOff>104775</xdr:rowOff>
    </xdr:from>
    <xdr:to>
      <xdr:col>9</xdr:col>
      <xdr:colOff>9525</xdr:colOff>
      <xdr:row>21</xdr:row>
      <xdr:rowOff>95250</xdr:rowOff>
    </xdr:to>
    <xdr:sp>
      <xdr:nvSpPr>
        <xdr:cNvPr id="37" name="下矢印 37"/>
        <xdr:cNvSpPr>
          <a:spLocks/>
        </xdr:cNvSpPr>
      </xdr:nvSpPr>
      <xdr:spPr>
        <a:xfrm rot="5400000">
          <a:off x="5191125" y="3209925"/>
          <a:ext cx="676275" cy="180975"/>
        </a:xfrm>
        <a:prstGeom prst="downArrow">
          <a:avLst>
            <a:gd name="adj" fmla="val 3573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495300</xdr:colOff>
      <xdr:row>56</xdr:row>
      <xdr:rowOff>28575</xdr:rowOff>
    </xdr:from>
    <xdr:to>
      <xdr:col>2</xdr:col>
      <xdr:colOff>104775</xdr:colOff>
      <xdr:row>57</xdr:row>
      <xdr:rowOff>9525</xdr:rowOff>
    </xdr:to>
    <xdr:sp>
      <xdr:nvSpPr>
        <xdr:cNvPr id="38" name="下矢印 38"/>
        <xdr:cNvSpPr>
          <a:spLocks/>
        </xdr:cNvSpPr>
      </xdr:nvSpPr>
      <xdr:spPr>
        <a:xfrm rot="10800000">
          <a:off x="657225" y="10991850"/>
          <a:ext cx="314325"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56</xdr:row>
      <xdr:rowOff>28575</xdr:rowOff>
    </xdr:from>
    <xdr:to>
      <xdr:col>3</xdr:col>
      <xdr:colOff>495300</xdr:colOff>
      <xdr:row>57</xdr:row>
      <xdr:rowOff>9525</xdr:rowOff>
    </xdr:to>
    <xdr:sp>
      <xdr:nvSpPr>
        <xdr:cNvPr id="39" name="下矢印 39"/>
        <xdr:cNvSpPr>
          <a:spLocks/>
        </xdr:cNvSpPr>
      </xdr:nvSpPr>
      <xdr:spPr>
        <a:xfrm rot="10800000">
          <a:off x="1809750" y="10991850"/>
          <a:ext cx="257175"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56</xdr:row>
      <xdr:rowOff>28575</xdr:rowOff>
    </xdr:from>
    <xdr:to>
      <xdr:col>4</xdr:col>
      <xdr:colOff>485775</xdr:colOff>
      <xdr:row>57</xdr:row>
      <xdr:rowOff>9525</xdr:rowOff>
    </xdr:to>
    <xdr:sp>
      <xdr:nvSpPr>
        <xdr:cNvPr id="40" name="下矢印 40"/>
        <xdr:cNvSpPr>
          <a:spLocks/>
        </xdr:cNvSpPr>
      </xdr:nvSpPr>
      <xdr:spPr>
        <a:xfrm rot="10800000">
          <a:off x="2505075" y="10991850"/>
          <a:ext cx="257175"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37</xdr:row>
      <xdr:rowOff>9525</xdr:rowOff>
    </xdr:from>
    <xdr:to>
      <xdr:col>3</xdr:col>
      <xdr:colOff>476250</xdr:colOff>
      <xdr:row>38</xdr:row>
      <xdr:rowOff>0</xdr:rowOff>
    </xdr:to>
    <xdr:sp>
      <xdr:nvSpPr>
        <xdr:cNvPr id="41" name="下矢印 41"/>
        <xdr:cNvSpPr>
          <a:spLocks/>
        </xdr:cNvSpPr>
      </xdr:nvSpPr>
      <xdr:spPr>
        <a:xfrm>
          <a:off x="1790700" y="6267450"/>
          <a:ext cx="257175" cy="2381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37</xdr:row>
      <xdr:rowOff>9525</xdr:rowOff>
    </xdr:from>
    <xdr:to>
      <xdr:col>4</xdr:col>
      <xdr:colOff>457200</xdr:colOff>
      <xdr:row>38</xdr:row>
      <xdr:rowOff>0</xdr:rowOff>
    </xdr:to>
    <xdr:sp>
      <xdr:nvSpPr>
        <xdr:cNvPr id="42" name="下矢印 42"/>
        <xdr:cNvSpPr>
          <a:spLocks/>
        </xdr:cNvSpPr>
      </xdr:nvSpPr>
      <xdr:spPr>
        <a:xfrm>
          <a:off x="2486025" y="6267450"/>
          <a:ext cx="247650" cy="2381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25</xdr:row>
      <xdr:rowOff>28575</xdr:rowOff>
    </xdr:from>
    <xdr:to>
      <xdr:col>3</xdr:col>
      <xdr:colOff>485775</xdr:colOff>
      <xdr:row>25</xdr:row>
      <xdr:rowOff>238125</xdr:rowOff>
    </xdr:to>
    <xdr:sp>
      <xdr:nvSpPr>
        <xdr:cNvPr id="43" name="下矢印 43"/>
        <xdr:cNvSpPr>
          <a:spLocks/>
        </xdr:cNvSpPr>
      </xdr:nvSpPr>
      <xdr:spPr>
        <a:xfrm rot="10800000">
          <a:off x="1800225" y="4057650"/>
          <a:ext cx="257175"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30</xdr:row>
      <xdr:rowOff>47625</xdr:rowOff>
    </xdr:from>
    <xdr:to>
      <xdr:col>4</xdr:col>
      <xdr:colOff>114300</xdr:colOff>
      <xdr:row>31</xdr:row>
      <xdr:rowOff>9525</xdr:rowOff>
    </xdr:to>
    <xdr:sp>
      <xdr:nvSpPr>
        <xdr:cNvPr id="44" name="下矢印 44"/>
        <xdr:cNvSpPr>
          <a:spLocks/>
        </xdr:cNvSpPr>
      </xdr:nvSpPr>
      <xdr:spPr>
        <a:xfrm rot="10800000">
          <a:off x="2133600" y="4981575"/>
          <a:ext cx="257175" cy="20955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190500</xdr:colOff>
      <xdr:row>56</xdr:row>
      <xdr:rowOff>28575</xdr:rowOff>
    </xdr:from>
    <xdr:to>
      <xdr:col>6</xdr:col>
      <xdr:colOff>457200</xdr:colOff>
      <xdr:row>57</xdr:row>
      <xdr:rowOff>9525</xdr:rowOff>
    </xdr:to>
    <xdr:sp>
      <xdr:nvSpPr>
        <xdr:cNvPr id="45" name="下矢印 45"/>
        <xdr:cNvSpPr>
          <a:spLocks/>
        </xdr:cNvSpPr>
      </xdr:nvSpPr>
      <xdr:spPr>
        <a:xfrm rot="10800000">
          <a:off x="3933825" y="10991850"/>
          <a:ext cx="266700"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17</xdr:row>
      <xdr:rowOff>104775</xdr:rowOff>
    </xdr:from>
    <xdr:to>
      <xdr:col>9</xdr:col>
      <xdr:colOff>9525</xdr:colOff>
      <xdr:row>18</xdr:row>
      <xdr:rowOff>95250</xdr:rowOff>
    </xdr:to>
    <xdr:sp>
      <xdr:nvSpPr>
        <xdr:cNvPr id="46" name="下矢印 46"/>
        <xdr:cNvSpPr>
          <a:spLocks/>
        </xdr:cNvSpPr>
      </xdr:nvSpPr>
      <xdr:spPr>
        <a:xfrm rot="5400000">
          <a:off x="5191125" y="2781300"/>
          <a:ext cx="676275" cy="180975"/>
        </a:xfrm>
        <a:prstGeom prst="downArrow">
          <a:avLst>
            <a:gd name="adj" fmla="val 3573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15</xdr:row>
      <xdr:rowOff>85725</xdr:rowOff>
    </xdr:from>
    <xdr:to>
      <xdr:col>6</xdr:col>
      <xdr:colOff>0</xdr:colOff>
      <xdr:row>15</xdr:row>
      <xdr:rowOff>247650</xdr:rowOff>
    </xdr:to>
    <xdr:sp>
      <xdr:nvSpPr>
        <xdr:cNvPr id="47" name="下矢印 47"/>
        <xdr:cNvSpPr>
          <a:spLocks/>
        </xdr:cNvSpPr>
      </xdr:nvSpPr>
      <xdr:spPr>
        <a:xfrm rot="5400000">
          <a:off x="2990850" y="2400300"/>
          <a:ext cx="752475" cy="161925"/>
        </a:xfrm>
        <a:prstGeom prst="downArrow">
          <a:avLst>
            <a:gd name="adj" fmla="val 41217"/>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25</xdr:row>
      <xdr:rowOff>28575</xdr:rowOff>
    </xdr:from>
    <xdr:to>
      <xdr:col>5</xdr:col>
      <xdr:colOff>514350</xdr:colOff>
      <xdr:row>25</xdr:row>
      <xdr:rowOff>238125</xdr:rowOff>
    </xdr:to>
    <xdr:sp>
      <xdr:nvSpPr>
        <xdr:cNvPr id="48" name="下矢印 48"/>
        <xdr:cNvSpPr>
          <a:spLocks/>
        </xdr:cNvSpPr>
      </xdr:nvSpPr>
      <xdr:spPr>
        <a:xfrm rot="10800000">
          <a:off x="3238500" y="4057650"/>
          <a:ext cx="257175"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542925</xdr:colOff>
      <xdr:row>30</xdr:row>
      <xdr:rowOff>28575</xdr:rowOff>
    </xdr:from>
    <xdr:to>
      <xdr:col>7</xdr:col>
      <xdr:colOff>200025</xdr:colOff>
      <xdr:row>30</xdr:row>
      <xdr:rowOff>238125</xdr:rowOff>
    </xdr:to>
    <xdr:sp>
      <xdr:nvSpPr>
        <xdr:cNvPr id="49" name="下矢印 49"/>
        <xdr:cNvSpPr>
          <a:spLocks/>
        </xdr:cNvSpPr>
      </xdr:nvSpPr>
      <xdr:spPr>
        <a:xfrm rot="10800000">
          <a:off x="4286250" y="4962525"/>
          <a:ext cx="361950"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71</xdr:row>
      <xdr:rowOff>142875</xdr:rowOff>
    </xdr:from>
    <xdr:to>
      <xdr:col>10</xdr:col>
      <xdr:colOff>0</xdr:colOff>
      <xdr:row>71</xdr:row>
      <xdr:rowOff>333375</xdr:rowOff>
    </xdr:to>
    <xdr:sp>
      <xdr:nvSpPr>
        <xdr:cNvPr id="50" name="下矢印 50"/>
        <xdr:cNvSpPr>
          <a:spLocks/>
        </xdr:cNvSpPr>
      </xdr:nvSpPr>
      <xdr:spPr>
        <a:xfrm rot="5400000">
          <a:off x="5876925" y="14401800"/>
          <a:ext cx="685800" cy="200025"/>
        </a:xfrm>
        <a:prstGeom prst="downArrow">
          <a:avLst>
            <a:gd name="adj" fmla="val 3874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73</xdr:row>
      <xdr:rowOff>95250</xdr:rowOff>
    </xdr:from>
    <xdr:to>
      <xdr:col>10</xdr:col>
      <xdr:colOff>0</xdr:colOff>
      <xdr:row>73</xdr:row>
      <xdr:rowOff>304800</xdr:rowOff>
    </xdr:to>
    <xdr:sp>
      <xdr:nvSpPr>
        <xdr:cNvPr id="51" name="下矢印 51"/>
        <xdr:cNvSpPr>
          <a:spLocks/>
        </xdr:cNvSpPr>
      </xdr:nvSpPr>
      <xdr:spPr>
        <a:xfrm rot="5400000">
          <a:off x="5876925" y="14925675"/>
          <a:ext cx="685800" cy="209550"/>
        </a:xfrm>
        <a:prstGeom prst="downArrow">
          <a:avLst>
            <a:gd name="adj" fmla="val 3874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61</xdr:row>
      <xdr:rowOff>85725</xdr:rowOff>
    </xdr:from>
    <xdr:to>
      <xdr:col>10</xdr:col>
      <xdr:colOff>0</xdr:colOff>
      <xdr:row>61</xdr:row>
      <xdr:rowOff>295275</xdr:rowOff>
    </xdr:to>
    <xdr:sp>
      <xdr:nvSpPr>
        <xdr:cNvPr id="52" name="下矢印 52"/>
        <xdr:cNvSpPr>
          <a:spLocks/>
        </xdr:cNvSpPr>
      </xdr:nvSpPr>
      <xdr:spPr>
        <a:xfrm rot="5400000">
          <a:off x="5876925" y="11963400"/>
          <a:ext cx="685800" cy="219075"/>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63</xdr:row>
      <xdr:rowOff>76200</xdr:rowOff>
    </xdr:from>
    <xdr:to>
      <xdr:col>10</xdr:col>
      <xdr:colOff>0</xdr:colOff>
      <xdr:row>63</xdr:row>
      <xdr:rowOff>285750</xdr:rowOff>
    </xdr:to>
    <xdr:sp>
      <xdr:nvSpPr>
        <xdr:cNvPr id="53" name="下矢印 53"/>
        <xdr:cNvSpPr>
          <a:spLocks/>
        </xdr:cNvSpPr>
      </xdr:nvSpPr>
      <xdr:spPr>
        <a:xfrm rot="5400000">
          <a:off x="5876925" y="12334875"/>
          <a:ext cx="685800" cy="219075"/>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69</xdr:row>
      <xdr:rowOff>76200</xdr:rowOff>
    </xdr:from>
    <xdr:to>
      <xdr:col>10</xdr:col>
      <xdr:colOff>0</xdr:colOff>
      <xdr:row>69</xdr:row>
      <xdr:rowOff>295275</xdr:rowOff>
    </xdr:to>
    <xdr:sp>
      <xdr:nvSpPr>
        <xdr:cNvPr id="54" name="下矢印 54"/>
        <xdr:cNvSpPr>
          <a:spLocks/>
        </xdr:cNvSpPr>
      </xdr:nvSpPr>
      <xdr:spPr>
        <a:xfrm rot="5400000">
          <a:off x="5876925" y="13944600"/>
          <a:ext cx="685800" cy="219075"/>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66</xdr:row>
      <xdr:rowOff>19050</xdr:rowOff>
    </xdr:from>
    <xdr:to>
      <xdr:col>6</xdr:col>
      <xdr:colOff>371475</xdr:colOff>
      <xdr:row>67</xdr:row>
      <xdr:rowOff>0</xdr:rowOff>
    </xdr:to>
    <xdr:sp>
      <xdr:nvSpPr>
        <xdr:cNvPr id="55" name="下矢印 55"/>
        <xdr:cNvSpPr>
          <a:spLocks/>
        </xdr:cNvSpPr>
      </xdr:nvSpPr>
      <xdr:spPr>
        <a:xfrm>
          <a:off x="3857625" y="13268325"/>
          <a:ext cx="257175" cy="2190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75</xdr:row>
      <xdr:rowOff>161925</xdr:rowOff>
    </xdr:from>
    <xdr:to>
      <xdr:col>10</xdr:col>
      <xdr:colOff>0</xdr:colOff>
      <xdr:row>75</xdr:row>
      <xdr:rowOff>371475</xdr:rowOff>
    </xdr:to>
    <xdr:sp>
      <xdr:nvSpPr>
        <xdr:cNvPr id="56" name="下矢印 56"/>
        <xdr:cNvSpPr>
          <a:spLocks/>
        </xdr:cNvSpPr>
      </xdr:nvSpPr>
      <xdr:spPr>
        <a:xfrm rot="5400000">
          <a:off x="5876925" y="15382875"/>
          <a:ext cx="685800" cy="209550"/>
        </a:xfrm>
        <a:prstGeom prst="downArrow">
          <a:avLst>
            <a:gd name="adj" fmla="val 3822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20</xdr:row>
      <xdr:rowOff>104775</xdr:rowOff>
    </xdr:from>
    <xdr:to>
      <xdr:col>9</xdr:col>
      <xdr:colOff>9525</xdr:colOff>
      <xdr:row>21</xdr:row>
      <xdr:rowOff>95250</xdr:rowOff>
    </xdr:to>
    <xdr:sp>
      <xdr:nvSpPr>
        <xdr:cNvPr id="57" name="下矢印 57"/>
        <xdr:cNvSpPr>
          <a:spLocks/>
        </xdr:cNvSpPr>
      </xdr:nvSpPr>
      <xdr:spPr>
        <a:xfrm rot="5400000">
          <a:off x="5191125" y="3209925"/>
          <a:ext cx="676275" cy="180975"/>
        </a:xfrm>
        <a:prstGeom prst="downArrow">
          <a:avLst>
            <a:gd name="adj" fmla="val 35736"/>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495300</xdr:colOff>
      <xdr:row>56</xdr:row>
      <xdr:rowOff>28575</xdr:rowOff>
    </xdr:from>
    <xdr:to>
      <xdr:col>2</xdr:col>
      <xdr:colOff>104775</xdr:colOff>
      <xdr:row>57</xdr:row>
      <xdr:rowOff>9525</xdr:rowOff>
    </xdr:to>
    <xdr:sp>
      <xdr:nvSpPr>
        <xdr:cNvPr id="58" name="下矢印 58"/>
        <xdr:cNvSpPr>
          <a:spLocks/>
        </xdr:cNvSpPr>
      </xdr:nvSpPr>
      <xdr:spPr>
        <a:xfrm rot="10800000">
          <a:off x="657225" y="10991850"/>
          <a:ext cx="314325"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56</xdr:row>
      <xdr:rowOff>28575</xdr:rowOff>
    </xdr:from>
    <xdr:to>
      <xdr:col>3</xdr:col>
      <xdr:colOff>495300</xdr:colOff>
      <xdr:row>57</xdr:row>
      <xdr:rowOff>9525</xdr:rowOff>
    </xdr:to>
    <xdr:sp>
      <xdr:nvSpPr>
        <xdr:cNvPr id="59" name="下矢印 59"/>
        <xdr:cNvSpPr>
          <a:spLocks/>
        </xdr:cNvSpPr>
      </xdr:nvSpPr>
      <xdr:spPr>
        <a:xfrm rot="10800000">
          <a:off x="1809750" y="10991850"/>
          <a:ext cx="257175"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56</xdr:row>
      <xdr:rowOff>28575</xdr:rowOff>
    </xdr:from>
    <xdr:to>
      <xdr:col>4</xdr:col>
      <xdr:colOff>485775</xdr:colOff>
      <xdr:row>57</xdr:row>
      <xdr:rowOff>9525</xdr:rowOff>
    </xdr:to>
    <xdr:sp>
      <xdr:nvSpPr>
        <xdr:cNvPr id="60" name="下矢印 60"/>
        <xdr:cNvSpPr>
          <a:spLocks/>
        </xdr:cNvSpPr>
      </xdr:nvSpPr>
      <xdr:spPr>
        <a:xfrm rot="10800000">
          <a:off x="2505075" y="10991850"/>
          <a:ext cx="257175" cy="2286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28155;\&#21029;&#28155;&#65288;&#33337;&#3333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2"/>
      <sheetName val="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90"/>
  <sheetViews>
    <sheetView tabSelected="1" view="pageBreakPreview" zoomScaleSheetLayoutView="100" zoomScalePageLayoutView="0" workbookViewId="0" topLeftCell="A1">
      <selection activeCell="B4" sqref="B4:M4"/>
    </sheetView>
  </sheetViews>
  <sheetFormatPr defaultColWidth="9.140625" defaultRowHeight="15"/>
  <cols>
    <col min="1" max="1" width="2.421875" style="0" customWidth="1"/>
    <col min="2" max="5" width="10.57421875" style="0" customWidth="1"/>
    <col min="6" max="6" width="11.421875" style="0" customWidth="1"/>
    <col min="7" max="13" width="10.57421875" style="0" customWidth="1"/>
  </cols>
  <sheetData>
    <row r="2" spans="2:13" ht="19.5" customHeight="1">
      <c r="B2" s="154" t="s">
        <v>5</v>
      </c>
      <c r="C2" s="154"/>
      <c r="D2" s="154"/>
      <c r="E2" s="154"/>
      <c r="F2" s="154"/>
      <c r="G2" s="154"/>
      <c r="H2" s="154"/>
      <c r="I2" s="154"/>
      <c r="J2" s="154"/>
      <c r="K2" s="154"/>
      <c r="L2" s="154"/>
      <c r="M2" s="154"/>
    </row>
    <row r="3" spans="2:13" ht="3.75" customHeight="1">
      <c r="B3" s="1"/>
      <c r="C3" s="1"/>
      <c r="D3" s="1"/>
      <c r="E3" s="1"/>
      <c r="F3" s="1"/>
      <c r="G3" s="1"/>
      <c r="H3" s="1"/>
      <c r="I3" s="1"/>
      <c r="J3" s="1"/>
      <c r="K3" s="1"/>
      <c r="L3" s="1"/>
      <c r="M3" s="1"/>
    </row>
    <row r="4" spans="2:13" ht="27" customHeight="1">
      <c r="B4" s="155" t="s">
        <v>6</v>
      </c>
      <c r="C4" s="155"/>
      <c r="D4" s="155"/>
      <c r="E4" s="155"/>
      <c r="F4" s="155"/>
      <c r="G4" s="155"/>
      <c r="H4" s="155"/>
      <c r="I4" s="155"/>
      <c r="J4" s="155"/>
      <c r="K4" s="155"/>
      <c r="L4" s="155"/>
      <c r="M4" s="155"/>
    </row>
    <row r="5" spans="2:13" ht="3.75" customHeight="1">
      <c r="B5" s="1"/>
      <c r="C5" s="1"/>
      <c r="D5" s="1"/>
      <c r="E5" s="1"/>
      <c r="F5" s="1"/>
      <c r="G5" s="1"/>
      <c r="H5" s="1"/>
      <c r="I5" s="1"/>
      <c r="J5" s="1"/>
      <c r="K5" s="1"/>
      <c r="L5" s="1"/>
      <c r="M5" s="1"/>
    </row>
    <row r="6" spans="2:13" ht="19.5" customHeight="1">
      <c r="B6" s="156" t="s">
        <v>7</v>
      </c>
      <c r="C6" s="157"/>
      <c r="D6" s="157"/>
      <c r="E6" s="157"/>
      <c r="F6" s="157"/>
      <c r="G6" s="157"/>
      <c r="H6" s="157"/>
      <c r="I6" s="157"/>
      <c r="J6" s="157"/>
      <c r="K6" s="157"/>
      <c r="L6" s="157"/>
      <c r="M6" s="158"/>
    </row>
    <row r="7" spans="2:13" ht="19.5" customHeight="1">
      <c r="B7" s="159"/>
      <c r="C7" s="160"/>
      <c r="D7" s="160"/>
      <c r="E7" s="160"/>
      <c r="F7" s="160"/>
      <c r="G7" s="160"/>
      <c r="H7" s="160"/>
      <c r="I7" s="160"/>
      <c r="J7" s="160"/>
      <c r="K7" s="160"/>
      <c r="L7" s="160"/>
      <c r="M7" s="161"/>
    </row>
    <row r="8" spans="2:13" ht="3.75" customHeight="1" thickBot="1">
      <c r="B8" s="1"/>
      <c r="C8" s="1"/>
      <c r="D8" s="1"/>
      <c r="E8" s="1"/>
      <c r="F8" s="1"/>
      <c r="G8" s="1"/>
      <c r="H8" s="1"/>
      <c r="I8" s="1"/>
      <c r="J8" s="1"/>
      <c r="K8" s="1"/>
      <c r="L8" s="1"/>
      <c r="M8" s="1"/>
    </row>
    <row r="9" spans="2:13" ht="19.5" customHeight="1" thickBot="1">
      <c r="B9" s="162" t="s">
        <v>8</v>
      </c>
      <c r="C9" s="163"/>
      <c r="D9" s="164" t="s">
        <v>9</v>
      </c>
      <c r="E9" s="165"/>
      <c r="F9" s="165"/>
      <c r="G9" s="165"/>
      <c r="H9" s="165"/>
      <c r="I9" s="165"/>
      <c r="J9" s="165"/>
      <c r="K9" s="165"/>
      <c r="L9" s="165"/>
      <c r="M9" s="166"/>
    </row>
    <row r="10" spans="2:14" ht="3" customHeight="1">
      <c r="B10" s="1"/>
      <c r="C10" s="1"/>
      <c r="D10" s="1"/>
      <c r="E10" s="1"/>
      <c r="F10" s="1"/>
      <c r="G10" s="1"/>
      <c r="H10" s="1"/>
      <c r="I10" s="1"/>
      <c r="J10" s="1"/>
      <c r="K10" s="1"/>
      <c r="L10" s="1"/>
      <c r="M10" s="1"/>
      <c r="N10" s="1"/>
    </row>
    <row r="11" spans="2:13" ht="13.5">
      <c r="B11" s="167" t="s">
        <v>10</v>
      </c>
      <c r="C11" s="167"/>
      <c r="D11" s="167"/>
      <c r="E11" s="167"/>
      <c r="F11" s="167"/>
      <c r="G11" s="167"/>
      <c r="H11" s="167"/>
      <c r="I11" s="167"/>
      <c r="J11" s="167"/>
      <c r="K11" s="167"/>
      <c r="L11" s="167"/>
      <c r="M11" s="167"/>
    </row>
    <row r="12" spans="2:20" ht="3.75" customHeight="1" thickBot="1">
      <c r="B12" s="1"/>
      <c r="C12" s="1"/>
      <c r="D12" s="1"/>
      <c r="E12" s="1"/>
      <c r="F12" s="1"/>
      <c r="G12" s="1"/>
      <c r="H12" s="1"/>
      <c r="I12" s="1"/>
      <c r="J12" s="1"/>
      <c r="K12" s="1"/>
      <c r="L12" s="1"/>
      <c r="M12" s="1"/>
      <c r="T12" t="s">
        <v>11</v>
      </c>
    </row>
    <row r="13" spans="2:20" ht="13.5" customHeight="1">
      <c r="B13" s="131" t="s">
        <v>12</v>
      </c>
      <c r="C13" s="132"/>
      <c r="D13" s="2" t="s">
        <v>13</v>
      </c>
      <c r="E13" s="147" t="s">
        <v>97</v>
      </c>
      <c r="F13" s="147"/>
      <c r="G13" s="3"/>
      <c r="H13" s="3"/>
      <c r="I13" s="3"/>
      <c r="J13" s="3"/>
      <c r="K13" s="3"/>
      <c r="L13" s="3"/>
      <c r="M13" s="4"/>
      <c r="T13" t="s">
        <v>14</v>
      </c>
    </row>
    <row r="14" spans="2:20" ht="14.25" thickBot="1">
      <c r="B14" s="133"/>
      <c r="C14" s="134"/>
      <c r="D14" s="148" t="s">
        <v>15</v>
      </c>
      <c r="E14" s="149"/>
      <c r="F14" s="149" t="s">
        <v>16</v>
      </c>
      <c r="G14" s="149"/>
      <c r="H14" s="149" t="s">
        <v>17</v>
      </c>
      <c r="I14" s="149"/>
      <c r="J14" s="149"/>
      <c r="K14" s="149"/>
      <c r="L14" s="149"/>
      <c r="M14" s="150"/>
      <c r="T14" t="s">
        <v>98</v>
      </c>
    </row>
    <row r="15" spans="2:20" ht="3" customHeight="1" thickBot="1">
      <c r="B15" s="5"/>
      <c r="C15" s="6"/>
      <c r="D15" s="7"/>
      <c r="E15" s="8"/>
      <c r="F15" s="8"/>
      <c r="G15" s="8"/>
      <c r="H15" s="8"/>
      <c r="I15" s="8"/>
      <c r="J15" s="8"/>
      <c r="K15" s="8"/>
      <c r="L15" s="8"/>
      <c r="M15" s="8"/>
      <c r="T15" t="s">
        <v>99</v>
      </c>
    </row>
    <row r="16" spans="2:20" ht="25.5" customHeight="1" thickBot="1">
      <c r="B16" s="114" t="s">
        <v>18</v>
      </c>
      <c r="C16" s="151"/>
      <c r="D16" s="152" t="s">
        <v>0</v>
      </c>
      <c r="E16" s="153"/>
      <c r="F16" s="8"/>
      <c r="G16" s="96" t="s">
        <v>100</v>
      </c>
      <c r="H16" s="97"/>
      <c r="I16" s="97"/>
      <c r="J16" s="97"/>
      <c r="K16" s="97"/>
      <c r="L16" s="97"/>
      <c r="M16" s="98"/>
      <c r="T16" t="s">
        <v>101</v>
      </c>
    </row>
    <row r="17" spans="2:20" ht="3" customHeight="1" thickBot="1">
      <c r="B17" s="6"/>
      <c r="C17" s="6"/>
      <c r="D17" s="8"/>
      <c r="E17" s="8"/>
      <c r="F17" s="8"/>
      <c r="G17" s="8"/>
      <c r="H17" s="8"/>
      <c r="I17" s="8"/>
      <c r="J17" s="8"/>
      <c r="K17" s="8"/>
      <c r="L17" s="8"/>
      <c r="M17" s="8"/>
      <c r="T17" t="s">
        <v>102</v>
      </c>
    </row>
    <row r="18" spans="2:20" ht="15" customHeight="1">
      <c r="B18" s="131" t="s">
        <v>19</v>
      </c>
      <c r="C18" s="132"/>
      <c r="D18" s="135" t="s">
        <v>20</v>
      </c>
      <c r="E18" s="136"/>
      <c r="F18" s="136"/>
      <c r="G18" s="136"/>
      <c r="H18" s="137"/>
      <c r="I18" s="1"/>
      <c r="J18" s="83" t="s">
        <v>21</v>
      </c>
      <c r="K18" s="84"/>
      <c r="L18" s="84"/>
      <c r="M18" s="85"/>
      <c r="O18" s="9"/>
      <c r="T18" t="s">
        <v>103</v>
      </c>
    </row>
    <row r="19" spans="2:20" ht="15" customHeight="1" thickBot="1">
      <c r="B19" s="133"/>
      <c r="C19" s="134"/>
      <c r="D19" s="138"/>
      <c r="E19" s="139"/>
      <c r="F19" s="139"/>
      <c r="G19" s="139"/>
      <c r="H19" s="140"/>
      <c r="I19" s="1"/>
      <c r="J19" s="86"/>
      <c r="K19" s="87"/>
      <c r="L19" s="87"/>
      <c r="M19" s="88"/>
      <c r="T19" t="s">
        <v>22</v>
      </c>
    </row>
    <row r="20" spans="2:20" ht="3.75" customHeight="1" thickBot="1">
      <c r="B20" s="1"/>
      <c r="C20" s="1"/>
      <c r="D20" s="1"/>
      <c r="E20" s="1"/>
      <c r="F20" s="1"/>
      <c r="G20" s="1"/>
      <c r="H20" s="1"/>
      <c r="I20" s="1"/>
      <c r="J20" s="86"/>
      <c r="K20" s="87"/>
      <c r="L20" s="87"/>
      <c r="M20" s="88"/>
      <c r="T20" t="s">
        <v>23</v>
      </c>
    </row>
    <row r="21" spans="2:20" ht="15" customHeight="1">
      <c r="B21" s="131" t="s">
        <v>24</v>
      </c>
      <c r="C21" s="132"/>
      <c r="D21" s="135" t="s">
        <v>25</v>
      </c>
      <c r="E21" s="136"/>
      <c r="F21" s="136"/>
      <c r="G21" s="136"/>
      <c r="H21" s="137"/>
      <c r="I21" s="1"/>
      <c r="J21" s="86"/>
      <c r="K21" s="87"/>
      <c r="L21" s="87"/>
      <c r="M21" s="88"/>
      <c r="T21" t="s">
        <v>26</v>
      </c>
    </row>
    <row r="22" spans="2:20" ht="15" customHeight="1" thickBot="1">
      <c r="B22" s="133"/>
      <c r="C22" s="134"/>
      <c r="D22" s="138"/>
      <c r="E22" s="139"/>
      <c r="F22" s="139"/>
      <c r="G22" s="139"/>
      <c r="H22" s="140"/>
      <c r="I22" s="1"/>
      <c r="J22" s="86"/>
      <c r="K22" s="87"/>
      <c r="L22" s="87"/>
      <c r="M22" s="88"/>
      <c r="T22" s="10" t="s">
        <v>27</v>
      </c>
    </row>
    <row r="23" spans="2:13" ht="3.75" customHeight="1" thickBot="1">
      <c r="B23" s="1"/>
      <c r="C23" s="1"/>
      <c r="D23" s="1"/>
      <c r="E23" s="1"/>
      <c r="F23" s="1"/>
      <c r="G23" s="1"/>
      <c r="H23" s="1"/>
      <c r="I23" s="1"/>
      <c r="J23" s="86"/>
      <c r="K23" s="87"/>
      <c r="L23" s="87"/>
      <c r="M23" s="88"/>
    </row>
    <row r="24" spans="2:13" ht="19.5" customHeight="1">
      <c r="B24" s="141" t="s">
        <v>28</v>
      </c>
      <c r="C24" s="141"/>
      <c r="D24" s="142">
        <v>0</v>
      </c>
      <c r="E24" s="144" t="s">
        <v>29</v>
      </c>
      <c r="F24" s="126" t="s">
        <v>11</v>
      </c>
      <c r="G24" s="146" t="s">
        <v>104</v>
      </c>
      <c r="H24" s="126" t="s">
        <v>105</v>
      </c>
      <c r="I24" s="1"/>
      <c r="J24" s="89"/>
      <c r="K24" s="90"/>
      <c r="L24" s="90"/>
      <c r="M24" s="91"/>
    </row>
    <row r="25" spans="2:13" ht="19.5" customHeight="1" thickBot="1">
      <c r="B25" s="43"/>
      <c r="C25" s="43"/>
      <c r="D25" s="143"/>
      <c r="E25" s="43"/>
      <c r="F25" s="145"/>
      <c r="G25" s="74"/>
      <c r="H25" s="127"/>
      <c r="I25" s="1"/>
      <c r="J25" s="11"/>
      <c r="K25" s="11"/>
      <c r="L25" s="11"/>
      <c r="M25" s="11"/>
    </row>
    <row r="26" spans="2:13" ht="19.5" customHeight="1">
      <c r="B26" s="12"/>
      <c r="C26" s="12"/>
      <c r="D26" s="12"/>
      <c r="F26" s="12"/>
      <c r="G26" s="12"/>
      <c r="H26" s="12"/>
      <c r="I26" s="1"/>
      <c r="J26" s="1"/>
      <c r="K26" s="1"/>
      <c r="L26" s="1"/>
      <c r="M26" s="1"/>
    </row>
    <row r="27" spans="2:13" ht="14.25" customHeight="1">
      <c r="B27" s="112" t="s">
        <v>30</v>
      </c>
      <c r="C27" s="112"/>
      <c r="D27" s="112"/>
      <c r="E27" s="112"/>
      <c r="F27" s="112"/>
      <c r="G27" s="112"/>
      <c r="H27" s="112"/>
      <c r="I27" s="112"/>
      <c r="J27" s="112"/>
      <c r="K27" s="112"/>
      <c r="L27" s="112"/>
      <c r="M27" s="112"/>
    </row>
    <row r="28" spans="2:13" ht="14.25" customHeight="1">
      <c r="B28" s="112"/>
      <c r="C28" s="112"/>
      <c r="D28" s="112"/>
      <c r="E28" s="112"/>
      <c r="F28" s="112"/>
      <c r="G28" s="112"/>
      <c r="H28" s="112"/>
      <c r="I28" s="112"/>
      <c r="J28" s="112"/>
      <c r="K28" s="112"/>
      <c r="L28" s="112"/>
      <c r="M28" s="112"/>
    </row>
    <row r="29" spans="2:13" ht="3.75" customHeight="1" thickBot="1">
      <c r="B29" s="13"/>
      <c r="C29" s="13"/>
      <c r="D29" s="13"/>
      <c r="E29" s="13"/>
      <c r="F29" s="14"/>
      <c r="G29" s="13"/>
      <c r="H29" s="13"/>
      <c r="I29" s="13"/>
      <c r="J29" s="13"/>
      <c r="K29" s="13"/>
      <c r="L29" s="13"/>
      <c r="M29" s="13"/>
    </row>
    <row r="30" spans="2:13" ht="19.5" customHeight="1" thickBot="1">
      <c r="B30" s="125" t="s">
        <v>31</v>
      </c>
      <c r="C30" s="128"/>
      <c r="D30" s="129">
        <v>0</v>
      </c>
      <c r="E30" s="130"/>
      <c r="F30" s="15" t="s">
        <v>32</v>
      </c>
      <c r="G30" s="129" t="s">
        <v>1</v>
      </c>
      <c r="H30" s="130"/>
      <c r="I30" s="13"/>
      <c r="J30" s="13"/>
      <c r="K30" s="13"/>
      <c r="L30" s="13"/>
      <c r="M30" s="13"/>
    </row>
    <row r="31" spans="2:13" ht="19.5" customHeight="1">
      <c r="B31" s="12"/>
      <c r="C31" s="12"/>
      <c r="D31" s="12"/>
      <c r="E31" s="12"/>
      <c r="F31" s="12"/>
      <c r="G31" s="13"/>
      <c r="H31" s="13"/>
      <c r="I31" s="13"/>
      <c r="J31" s="13"/>
      <c r="K31" s="13"/>
      <c r="L31" s="13"/>
      <c r="M31" s="13"/>
    </row>
    <row r="32" spans="2:13" ht="29.25" customHeight="1">
      <c r="B32" s="112" t="s">
        <v>33</v>
      </c>
      <c r="C32" s="112"/>
      <c r="D32" s="112"/>
      <c r="E32" s="112"/>
      <c r="F32" s="112"/>
      <c r="G32" s="112"/>
      <c r="H32" s="112"/>
      <c r="I32" s="112"/>
      <c r="J32" s="112"/>
      <c r="K32" s="112"/>
      <c r="L32" s="112"/>
      <c r="M32" s="112"/>
    </row>
    <row r="33" spans="2:13" ht="9.75" customHeight="1">
      <c r="B33" s="1"/>
      <c r="C33" s="1"/>
      <c r="D33" s="1"/>
      <c r="E33" s="1"/>
      <c r="F33" s="1"/>
      <c r="G33" s="1"/>
      <c r="H33" s="1"/>
      <c r="I33" s="1"/>
      <c r="J33" s="1"/>
      <c r="K33" s="1"/>
      <c r="L33" s="1"/>
      <c r="M33" s="1"/>
    </row>
    <row r="34" spans="2:13" ht="13.5">
      <c r="B34" s="57" t="s">
        <v>34</v>
      </c>
      <c r="C34" s="57"/>
      <c r="D34" s="57"/>
      <c r="E34" s="57"/>
      <c r="F34" s="57"/>
      <c r="G34" s="57"/>
      <c r="H34" s="57"/>
      <c r="I34" s="57"/>
      <c r="J34" s="57"/>
      <c r="K34" s="57"/>
      <c r="L34" s="57"/>
      <c r="M34" s="57"/>
    </row>
    <row r="35" spans="2:13" ht="3.75" customHeight="1">
      <c r="B35" s="1"/>
      <c r="C35" s="1"/>
      <c r="D35" s="1"/>
      <c r="E35" s="1"/>
      <c r="F35" s="1"/>
      <c r="G35" s="1"/>
      <c r="H35" s="1"/>
      <c r="I35" s="1"/>
      <c r="J35" s="1"/>
      <c r="K35" s="1"/>
      <c r="L35" s="1"/>
      <c r="M35" s="1"/>
    </row>
    <row r="36" spans="2:13" ht="19.5" customHeight="1">
      <c r="B36" s="112" t="s">
        <v>35</v>
      </c>
      <c r="C36" s="112"/>
      <c r="D36" s="112"/>
      <c r="E36" s="112" t="s">
        <v>36</v>
      </c>
      <c r="F36" s="112"/>
      <c r="G36" s="112"/>
      <c r="H36" s="1"/>
      <c r="I36" s="1"/>
      <c r="J36" s="1"/>
      <c r="K36" s="1"/>
      <c r="L36" s="1"/>
      <c r="M36" s="1"/>
    </row>
    <row r="37" spans="2:13" ht="9" customHeight="1">
      <c r="B37" s="112"/>
      <c r="C37" s="112"/>
      <c r="D37" s="112"/>
      <c r="E37" s="112"/>
      <c r="F37" s="112"/>
      <c r="G37" s="112"/>
      <c r="H37" s="1"/>
      <c r="I37" s="1"/>
      <c r="J37" s="1"/>
      <c r="K37" s="1"/>
      <c r="L37" s="1"/>
      <c r="M37" s="1"/>
    </row>
    <row r="38" spans="2:13" ht="19.5" customHeight="1">
      <c r="B38" s="16"/>
      <c r="C38" s="1"/>
      <c r="D38" s="1"/>
      <c r="E38" s="1"/>
      <c r="F38" s="1"/>
      <c r="G38" s="1"/>
      <c r="H38" s="1"/>
      <c r="I38" s="1"/>
      <c r="J38" s="1"/>
      <c r="K38" s="1"/>
      <c r="L38" s="1"/>
      <c r="M38" s="1"/>
    </row>
    <row r="39" spans="2:13" ht="19.5" customHeight="1">
      <c r="B39" s="113" t="s">
        <v>37</v>
      </c>
      <c r="C39" s="114"/>
      <c r="D39" s="117" t="s">
        <v>38</v>
      </c>
      <c r="E39" s="118"/>
      <c r="F39" s="119"/>
      <c r="G39" s="120" t="s">
        <v>39</v>
      </c>
      <c r="H39" s="121"/>
      <c r="I39" s="120" t="s">
        <v>40</v>
      </c>
      <c r="J39" s="121"/>
      <c r="K39" s="124" t="s">
        <v>41</v>
      </c>
      <c r="L39" s="125"/>
      <c r="M39" s="125"/>
    </row>
    <row r="40" spans="2:13" ht="19.5" customHeight="1" thickBot="1">
      <c r="B40" s="115"/>
      <c r="C40" s="116"/>
      <c r="D40" s="17" t="s">
        <v>42</v>
      </c>
      <c r="E40" s="17" t="s">
        <v>43</v>
      </c>
      <c r="F40" s="18" t="s">
        <v>44</v>
      </c>
      <c r="G40" s="122"/>
      <c r="H40" s="123"/>
      <c r="I40" s="122"/>
      <c r="J40" s="123"/>
      <c r="K40" s="124"/>
      <c r="L40" s="125"/>
      <c r="M40" s="125"/>
    </row>
    <row r="41" spans="2:13" ht="19.5" customHeight="1">
      <c r="B41" s="108" t="s">
        <v>45</v>
      </c>
      <c r="C41" s="109"/>
      <c r="D41" s="19">
        <v>0</v>
      </c>
      <c r="E41" s="19">
        <v>0</v>
      </c>
      <c r="F41" s="20" t="s">
        <v>106</v>
      </c>
      <c r="G41" s="21">
        <v>0.579</v>
      </c>
      <c r="H41" s="22" t="s">
        <v>107</v>
      </c>
      <c r="I41" s="23">
        <f>($D$41-$E$41)*$G$41</f>
        <v>0</v>
      </c>
      <c r="J41" s="22" t="s">
        <v>108</v>
      </c>
      <c r="K41" s="24">
        <f>IF(ISERROR($I$41/$D$24),0,$I$41/$D$24)</f>
        <v>0</v>
      </c>
      <c r="L41" s="94" t="str">
        <f>"kgCO2/年/"&amp;IF($F$24="選択してください","XX",IF($F$24=$T$22,$H$24,$F$24))</f>
        <v>kgCO2/年/XX</v>
      </c>
      <c r="M41" s="95"/>
    </row>
    <row r="42" spans="2:13" ht="19.5" customHeight="1">
      <c r="B42" s="108" t="s">
        <v>47</v>
      </c>
      <c r="C42" s="109"/>
      <c r="D42" s="25">
        <v>0</v>
      </c>
      <c r="E42" s="25">
        <v>0</v>
      </c>
      <c r="F42" s="20" t="s">
        <v>2</v>
      </c>
      <c r="G42" s="26">
        <f>ROUND(44.8*0.0136*44/12,2)</f>
        <v>2.23</v>
      </c>
      <c r="H42" s="22" t="s">
        <v>109</v>
      </c>
      <c r="I42" s="23">
        <f>($D$42-$E$42)*$G$42</f>
        <v>0</v>
      </c>
      <c r="J42" s="22" t="s">
        <v>110</v>
      </c>
      <c r="K42" s="24">
        <f>IF(ISERROR($I$42/$D$24),0,$I$42/$D$24)</f>
        <v>0</v>
      </c>
      <c r="L42" s="94" t="str">
        <f aca="true" t="shared" si="0" ref="L42:L56">"kgCO2/年/"&amp;IF($F$24="選択してください","XX",IF($F$24=$T$22,$H$24,$F$24))</f>
        <v>kgCO2/年/XX</v>
      </c>
      <c r="M42" s="95"/>
    </row>
    <row r="43" spans="2:13" ht="19.5" customHeight="1">
      <c r="B43" s="108" t="s">
        <v>48</v>
      </c>
      <c r="C43" s="109"/>
      <c r="D43" s="25">
        <v>0</v>
      </c>
      <c r="E43" s="25">
        <v>0</v>
      </c>
      <c r="F43" s="20" t="s">
        <v>111</v>
      </c>
      <c r="G43" s="26">
        <v>2.33</v>
      </c>
      <c r="H43" s="22" t="s">
        <v>112</v>
      </c>
      <c r="I43" s="23">
        <f>($D$43-$E$43)*$G$43</f>
        <v>0</v>
      </c>
      <c r="J43" s="22" t="s">
        <v>85</v>
      </c>
      <c r="K43" s="24">
        <f>IF(ISERROR($I$43/$D$24),0,$I$43/$D$24)</f>
        <v>0</v>
      </c>
      <c r="L43" s="94" t="str">
        <f t="shared" si="0"/>
        <v>kgCO2/年/XX</v>
      </c>
      <c r="M43" s="95"/>
    </row>
    <row r="44" spans="2:13" ht="19.5" customHeight="1">
      <c r="B44" s="110" t="s">
        <v>50</v>
      </c>
      <c r="C44" s="111"/>
      <c r="D44" s="25">
        <v>0</v>
      </c>
      <c r="E44" s="25">
        <v>0</v>
      </c>
      <c r="F44" s="20" t="s">
        <v>3</v>
      </c>
      <c r="G44" s="26">
        <f>ROUND(50.8*0.0161*44/12,2)</f>
        <v>3</v>
      </c>
      <c r="H44" s="22" t="s">
        <v>86</v>
      </c>
      <c r="I44" s="23">
        <f>($D$44-$E$44)*$G$44</f>
        <v>0</v>
      </c>
      <c r="J44" s="22" t="s">
        <v>113</v>
      </c>
      <c r="K44" s="24">
        <f>IF(ISERROR($I$44/$D$24),0,$I$44/$D$24)</f>
        <v>0</v>
      </c>
      <c r="L44" s="94" t="str">
        <f t="shared" si="0"/>
        <v>kgCO2/年/XX</v>
      </c>
      <c r="M44" s="95"/>
    </row>
    <row r="45" spans="2:13" ht="19.5" customHeight="1">
      <c r="B45" s="110" t="s">
        <v>51</v>
      </c>
      <c r="C45" s="111"/>
      <c r="D45" s="25">
        <v>0</v>
      </c>
      <c r="E45" s="25">
        <v>0</v>
      </c>
      <c r="F45" s="20" t="s">
        <v>114</v>
      </c>
      <c r="G45" s="26">
        <f>G44*1000/458</f>
        <v>6.550218340611353</v>
      </c>
      <c r="H45" s="22" t="s">
        <v>115</v>
      </c>
      <c r="I45" s="23">
        <f>($D$45-$E$45)*$G$45</f>
        <v>0</v>
      </c>
      <c r="J45" s="22" t="s">
        <v>113</v>
      </c>
      <c r="K45" s="24">
        <f>IF(ISERROR($I$45/$D$24),0,$I$45/$D$24)</f>
        <v>0</v>
      </c>
      <c r="L45" s="94" t="str">
        <f t="shared" si="0"/>
        <v>kgCO2/年/XX</v>
      </c>
      <c r="M45" s="95"/>
    </row>
    <row r="46" spans="2:13" ht="19.5" customHeight="1">
      <c r="B46" s="108" t="s">
        <v>116</v>
      </c>
      <c r="C46" s="109"/>
      <c r="D46" s="25">
        <v>0</v>
      </c>
      <c r="E46" s="25">
        <v>0</v>
      </c>
      <c r="F46" s="20" t="s">
        <v>3</v>
      </c>
      <c r="G46" s="26">
        <v>2.7</v>
      </c>
      <c r="H46" s="22" t="s">
        <v>49</v>
      </c>
      <c r="I46" s="23">
        <f>($D$46-$E$46)*$G$46</f>
        <v>0</v>
      </c>
      <c r="J46" s="22" t="s">
        <v>87</v>
      </c>
      <c r="K46" s="24">
        <f>IF(ISERROR($I$46/$D$24),0,$I$46/$D$24)</f>
        <v>0</v>
      </c>
      <c r="L46" s="94" t="str">
        <f t="shared" si="0"/>
        <v>kgCO2/年/XX</v>
      </c>
      <c r="M46" s="95"/>
    </row>
    <row r="47" spans="2:13" ht="19.5" customHeight="1">
      <c r="B47" s="108" t="s">
        <v>52</v>
      </c>
      <c r="C47" s="109"/>
      <c r="D47" s="25">
        <v>0</v>
      </c>
      <c r="E47" s="25">
        <v>0</v>
      </c>
      <c r="F47" s="20" t="s">
        <v>4</v>
      </c>
      <c r="G47" s="26">
        <f>ROUND(36.7*0.0185*44/12,2)</f>
        <v>2.49</v>
      </c>
      <c r="H47" s="22" t="s">
        <v>53</v>
      </c>
      <c r="I47" s="23">
        <f>($D$47-$E$47)*$G$47</f>
        <v>0</v>
      </c>
      <c r="J47" s="22" t="s">
        <v>46</v>
      </c>
      <c r="K47" s="24">
        <f>IF(ISERROR($I$47/$D$24),0,$I$47/$D$24)</f>
        <v>0</v>
      </c>
      <c r="L47" s="94" t="str">
        <f t="shared" si="0"/>
        <v>kgCO2/年/XX</v>
      </c>
      <c r="M47" s="95"/>
    </row>
    <row r="48" spans="2:13" ht="19.5" customHeight="1">
      <c r="B48" s="108" t="s">
        <v>54</v>
      </c>
      <c r="C48" s="109"/>
      <c r="D48" s="25">
        <v>0</v>
      </c>
      <c r="E48" s="25">
        <v>0</v>
      </c>
      <c r="F48" s="20" t="s">
        <v>4</v>
      </c>
      <c r="G48" s="27">
        <f>ROUND(39.1*0.0189*44/12,2)</f>
        <v>2.71</v>
      </c>
      <c r="H48" s="22" t="s">
        <v>94</v>
      </c>
      <c r="I48" s="23">
        <f>($D$48-$E$48)*$G$48</f>
        <v>0</v>
      </c>
      <c r="J48" s="22" t="s">
        <v>85</v>
      </c>
      <c r="K48" s="24">
        <f>IF(ISERROR($I$48/$D$24),0,$I$48/$D$24)</f>
        <v>0</v>
      </c>
      <c r="L48" s="94" t="str">
        <f t="shared" si="0"/>
        <v>kgCO2/年/XX</v>
      </c>
      <c r="M48" s="95"/>
    </row>
    <row r="49" spans="2:13" ht="19.5" customHeight="1">
      <c r="B49" s="108" t="s">
        <v>55</v>
      </c>
      <c r="C49" s="109"/>
      <c r="D49" s="25">
        <v>0</v>
      </c>
      <c r="E49" s="25">
        <v>0</v>
      </c>
      <c r="F49" s="20" t="s">
        <v>4</v>
      </c>
      <c r="G49" s="27">
        <f>ROUND(41.9*0.0195*44/12,2)</f>
        <v>3</v>
      </c>
      <c r="H49" s="22" t="s">
        <v>90</v>
      </c>
      <c r="I49" s="23">
        <f>($D$49-$E$49)*$G$49</f>
        <v>0</v>
      </c>
      <c r="J49" s="22" t="s">
        <v>85</v>
      </c>
      <c r="K49" s="24">
        <f>IF(ISERROR($I$49/$D$24),0,$I$49/$D$24)</f>
        <v>0</v>
      </c>
      <c r="L49" s="94" t="str">
        <f t="shared" si="0"/>
        <v>kgCO2/年/XX</v>
      </c>
      <c r="M49" s="95"/>
    </row>
    <row r="50" spans="2:13" ht="19.5" customHeight="1">
      <c r="B50" s="108" t="s">
        <v>91</v>
      </c>
      <c r="C50" s="109"/>
      <c r="D50" s="25">
        <v>0</v>
      </c>
      <c r="E50" s="25">
        <v>0</v>
      </c>
      <c r="F50" s="20" t="s">
        <v>4</v>
      </c>
      <c r="G50" s="26">
        <f>ROUND(34.6*0.0183*44/12,2)</f>
        <v>2.32</v>
      </c>
      <c r="H50" s="22" t="s">
        <v>90</v>
      </c>
      <c r="I50" s="23">
        <f>($D$50-$E$50)*$G$50</f>
        <v>0</v>
      </c>
      <c r="J50" s="22" t="s">
        <v>87</v>
      </c>
      <c r="K50" s="24">
        <f>IF(ISERROR($I$50/$D$24),0,$I$50/$D$24)</f>
        <v>0</v>
      </c>
      <c r="L50" s="94" t="str">
        <f t="shared" si="0"/>
        <v>kgCO2/年/XX</v>
      </c>
      <c r="M50" s="95"/>
    </row>
    <row r="51" spans="2:13" ht="19.5" customHeight="1">
      <c r="B51" s="108" t="s">
        <v>56</v>
      </c>
      <c r="C51" s="109"/>
      <c r="D51" s="25">
        <v>0</v>
      </c>
      <c r="E51" s="25">
        <v>0</v>
      </c>
      <c r="F51" s="20" t="s">
        <v>4</v>
      </c>
      <c r="G51" s="26">
        <f>ROUND(37.7*0.0187*44/12,2)</f>
        <v>2.58</v>
      </c>
      <c r="H51" s="22" t="s">
        <v>93</v>
      </c>
      <c r="I51" s="23">
        <f>($D$51-$E$51)*$G$51</f>
        <v>0</v>
      </c>
      <c r="J51" s="22" t="s">
        <v>89</v>
      </c>
      <c r="K51" s="24">
        <f>IF(ISERROR($I$51/$D$24),0,$I$51/$D$24)</f>
        <v>0</v>
      </c>
      <c r="L51" s="94" t="str">
        <f t="shared" si="0"/>
        <v>kgCO2/年/XX</v>
      </c>
      <c r="M51" s="95"/>
    </row>
    <row r="52" spans="2:13" ht="19.5" customHeight="1" thickBot="1">
      <c r="B52" s="108" t="s">
        <v>57</v>
      </c>
      <c r="C52" s="109"/>
      <c r="D52" s="25">
        <v>0</v>
      </c>
      <c r="E52" s="25">
        <v>0</v>
      </c>
      <c r="F52" s="20" t="s">
        <v>4</v>
      </c>
      <c r="G52" s="28">
        <v>2.46</v>
      </c>
      <c r="H52" s="22" t="s">
        <v>88</v>
      </c>
      <c r="I52" s="23">
        <f>($D$52-$E$52)*$G$52</f>
        <v>0</v>
      </c>
      <c r="J52" s="22" t="s">
        <v>85</v>
      </c>
      <c r="K52" s="24">
        <f>IF(ISERROR($I$52/$D$24),0,$I$52/$D$24)</f>
        <v>0</v>
      </c>
      <c r="L52" s="94" t="str">
        <f t="shared" si="0"/>
        <v>kgCO2/年/XX</v>
      </c>
      <c r="M52" s="95"/>
    </row>
    <row r="53" spans="2:13" ht="19.5" customHeight="1" thickBot="1">
      <c r="B53" s="48" t="s">
        <v>58</v>
      </c>
      <c r="C53" s="43"/>
      <c r="D53" s="25">
        <v>0</v>
      </c>
      <c r="E53" s="25">
        <v>0</v>
      </c>
      <c r="F53" s="168" t="s">
        <v>117</v>
      </c>
      <c r="G53" s="29">
        <v>0</v>
      </c>
      <c r="H53" s="169" t="s">
        <v>118</v>
      </c>
      <c r="I53" s="23">
        <f>($D$53-$E$53)*$G$53</f>
        <v>0</v>
      </c>
      <c r="J53" s="22" t="s">
        <v>92</v>
      </c>
      <c r="K53" s="24">
        <f>IF(ISERROR($I$53/$D$24),0,$I$53/$D$24)</f>
        <v>0</v>
      </c>
      <c r="L53" s="94" t="str">
        <f t="shared" si="0"/>
        <v>kgCO2/年/XX</v>
      </c>
      <c r="M53" s="95"/>
    </row>
    <row r="54" spans="2:13" ht="19.5" customHeight="1" thickBot="1">
      <c r="B54" s="104" t="s">
        <v>59</v>
      </c>
      <c r="C54" s="105"/>
      <c r="D54" s="25">
        <v>0</v>
      </c>
      <c r="E54" s="25">
        <v>0</v>
      </c>
      <c r="F54" s="170" t="s">
        <v>119</v>
      </c>
      <c r="G54" s="30">
        <v>0</v>
      </c>
      <c r="H54" s="171" t="s">
        <v>120</v>
      </c>
      <c r="I54" s="172">
        <f>($D$54-$E$54)*$G$54</f>
        <v>0</v>
      </c>
      <c r="J54" s="22" t="s">
        <v>89</v>
      </c>
      <c r="K54" s="24">
        <f>IF(ISERROR($I$54/$D$24),0,$I$54/$D$24)</f>
        <v>0</v>
      </c>
      <c r="L54" s="94" t="str">
        <f t="shared" si="0"/>
        <v>kgCO2/年/XX</v>
      </c>
      <c r="M54" s="95"/>
    </row>
    <row r="55" spans="2:13" ht="19.5" customHeight="1" thickBot="1">
      <c r="B55" s="106" t="s">
        <v>60</v>
      </c>
      <c r="C55" s="107"/>
      <c r="D55" s="31">
        <v>0</v>
      </c>
      <c r="E55" s="31">
        <v>0</v>
      </c>
      <c r="F55" s="173" t="s">
        <v>95</v>
      </c>
      <c r="G55" s="32">
        <v>0</v>
      </c>
      <c r="H55" s="171" t="s">
        <v>96</v>
      </c>
      <c r="I55" s="172">
        <f>($D$55-$E$55)*$G$55</f>
        <v>0</v>
      </c>
      <c r="J55" s="22" t="s">
        <v>87</v>
      </c>
      <c r="K55" s="24">
        <f>IF(ISERROR($I$55/$D$24),0,$I$55/$D$24)</f>
        <v>0</v>
      </c>
      <c r="L55" s="94" t="str">
        <f t="shared" si="0"/>
        <v>kgCO2/年/XX</v>
      </c>
      <c r="M55" s="95"/>
    </row>
    <row r="56" spans="2:13" ht="19.5" customHeight="1">
      <c r="B56" s="92" t="str">
        <f>"削減原単位[kgCO2/年/"&amp;IF($F$24&lt;&gt;"選択してください",$F$24,$H$24)&amp;"]"</f>
        <v>削減原単位[kgCO2/年/記入してください（その他の場合）]</v>
      </c>
      <c r="C56" s="92"/>
      <c r="D56" s="92"/>
      <c r="E56" s="92"/>
      <c r="F56" s="92"/>
      <c r="G56" s="93"/>
      <c r="H56" s="92"/>
      <c r="I56" s="93"/>
      <c r="J56" s="93"/>
      <c r="K56" s="33">
        <f>SUM($K$41:$K$55)</f>
        <v>0</v>
      </c>
      <c r="L56" s="94" t="str">
        <f t="shared" si="0"/>
        <v>kgCO2/年/XX</v>
      </c>
      <c r="M56" s="95"/>
    </row>
    <row r="57" spans="2:13" ht="19.5" customHeight="1">
      <c r="B57" s="34"/>
      <c r="C57" s="34"/>
      <c r="D57" s="35"/>
      <c r="E57" s="35"/>
      <c r="F57" s="35"/>
      <c r="G57" s="35"/>
      <c r="H57" s="34"/>
      <c r="I57" s="34"/>
      <c r="J57" s="35"/>
      <c r="K57" s="35"/>
      <c r="L57" s="35"/>
      <c r="M57" s="35"/>
    </row>
    <row r="58" spans="2:13" ht="27" customHeight="1">
      <c r="B58" s="96" t="s">
        <v>61</v>
      </c>
      <c r="C58" s="97"/>
      <c r="D58" s="97"/>
      <c r="E58" s="97"/>
      <c r="F58" s="97"/>
      <c r="G58" s="97"/>
      <c r="H58" s="97"/>
      <c r="I58" s="97"/>
      <c r="J58" s="97"/>
      <c r="K58" s="97"/>
      <c r="L58" s="97"/>
      <c r="M58" s="98"/>
    </row>
    <row r="59" spans="2:13" ht="3" customHeight="1">
      <c r="B59" s="34"/>
      <c r="C59" s="34"/>
      <c r="D59" s="35"/>
      <c r="E59" s="35"/>
      <c r="F59" s="35"/>
      <c r="G59" s="35"/>
      <c r="H59" s="34"/>
      <c r="I59" s="34"/>
      <c r="J59" s="35"/>
      <c r="K59" s="35"/>
      <c r="L59" s="35"/>
      <c r="M59" s="35"/>
    </row>
    <row r="60" spans="2:13" ht="19.5" customHeight="1">
      <c r="B60" s="8" t="s">
        <v>62</v>
      </c>
      <c r="C60" s="34"/>
      <c r="D60" s="34"/>
      <c r="E60" s="34"/>
      <c r="F60" s="34"/>
      <c r="G60" s="34"/>
      <c r="H60" s="34"/>
      <c r="I60" s="34"/>
      <c r="J60" s="34"/>
      <c r="K60" s="36"/>
      <c r="L60" s="37"/>
      <c r="M60" s="37"/>
    </row>
    <row r="61" spans="2:13" ht="3" customHeight="1" thickBot="1">
      <c r="B61" s="1"/>
      <c r="C61" s="1"/>
      <c r="D61" s="1"/>
      <c r="E61" s="1"/>
      <c r="F61" s="1"/>
      <c r="G61" s="1"/>
      <c r="H61" s="1"/>
      <c r="I61" s="1"/>
      <c r="J61" s="1"/>
      <c r="K61" s="1"/>
      <c r="L61" s="1"/>
      <c r="M61" s="1"/>
    </row>
    <row r="62" spans="2:13" ht="27" customHeight="1" thickBot="1">
      <c r="B62" s="99" t="s">
        <v>63</v>
      </c>
      <c r="C62" s="61"/>
      <c r="D62" s="100" t="s">
        <v>64</v>
      </c>
      <c r="E62" s="101"/>
      <c r="F62" s="101"/>
      <c r="G62" s="101"/>
      <c r="H62" s="101"/>
      <c r="I62" s="102"/>
      <c r="J62" s="8"/>
      <c r="K62" s="65" t="s">
        <v>65</v>
      </c>
      <c r="L62" s="66"/>
      <c r="M62" s="67"/>
    </row>
    <row r="63" spans="2:13" ht="3" customHeight="1" thickBot="1">
      <c r="B63" s="8"/>
      <c r="C63" s="34"/>
      <c r="D63" s="34"/>
      <c r="E63" s="34"/>
      <c r="F63" s="34"/>
      <c r="G63" s="34"/>
      <c r="H63" s="34"/>
      <c r="I63" s="34"/>
      <c r="J63" s="8"/>
      <c r="K63" s="68"/>
      <c r="L63" s="69"/>
      <c r="M63" s="70"/>
    </row>
    <row r="64" spans="2:13" ht="30" customHeight="1" thickBot="1">
      <c r="B64" s="103" t="s">
        <v>66</v>
      </c>
      <c r="C64" s="75"/>
      <c r="D64" s="76" t="s">
        <v>67</v>
      </c>
      <c r="E64" s="77"/>
      <c r="F64" s="77"/>
      <c r="G64" s="77"/>
      <c r="H64" s="77"/>
      <c r="I64" s="78"/>
      <c r="J64" s="8"/>
      <c r="K64" s="71"/>
      <c r="L64" s="72"/>
      <c r="M64" s="73"/>
    </row>
    <row r="65" spans="2:13" ht="19.5" customHeight="1">
      <c r="B65" s="8"/>
      <c r="C65" s="34"/>
      <c r="D65" s="34"/>
      <c r="E65" s="34"/>
      <c r="F65" s="34"/>
      <c r="G65" s="34"/>
      <c r="H65" s="34"/>
      <c r="I65" s="34"/>
      <c r="J65" s="34"/>
      <c r="K65" s="34"/>
      <c r="L65" s="34"/>
      <c r="M65" s="34"/>
    </row>
    <row r="66" spans="2:13" ht="28.5" customHeight="1">
      <c r="B66" s="79" t="s">
        <v>121</v>
      </c>
      <c r="C66" s="80"/>
      <c r="D66" s="80"/>
      <c r="E66" s="80"/>
      <c r="F66" s="80"/>
      <c r="G66" s="80"/>
      <c r="H66" s="80"/>
      <c r="I66" s="80"/>
      <c r="J66" s="80"/>
      <c r="K66" s="80"/>
      <c r="L66" s="80"/>
      <c r="M66" s="81"/>
    </row>
    <row r="67" spans="2:13" ht="18.75" customHeight="1" thickBot="1">
      <c r="B67" s="8"/>
      <c r="C67" s="34"/>
      <c r="D67" s="34"/>
      <c r="E67" s="34"/>
      <c r="F67" s="34"/>
      <c r="G67" s="34"/>
      <c r="H67" s="34"/>
      <c r="I67" s="34"/>
      <c r="J67" s="34"/>
      <c r="K67" s="36"/>
      <c r="L67" s="37"/>
      <c r="M67" s="37"/>
    </row>
    <row r="68" spans="2:13" ht="27" customHeight="1" thickBot="1">
      <c r="B68" s="58" t="s">
        <v>68</v>
      </c>
      <c r="C68" s="74" t="s">
        <v>69</v>
      </c>
      <c r="D68" s="82"/>
      <c r="E68" s="62" t="s">
        <v>0</v>
      </c>
      <c r="F68" s="63"/>
      <c r="G68" s="63"/>
      <c r="H68" s="63"/>
      <c r="I68" s="64"/>
      <c r="J68" s="8"/>
      <c r="K68" s="83" t="s">
        <v>70</v>
      </c>
      <c r="L68" s="84"/>
      <c r="M68" s="85"/>
    </row>
    <row r="69" spans="2:13" ht="3" customHeight="1" thickBot="1">
      <c r="B69" s="59"/>
      <c r="C69" s="8"/>
      <c r="D69" s="34"/>
      <c r="E69" s="34"/>
      <c r="F69" s="34"/>
      <c r="G69" s="34"/>
      <c r="H69" s="34"/>
      <c r="I69" s="34"/>
      <c r="J69" s="8"/>
      <c r="K69" s="86"/>
      <c r="L69" s="87"/>
      <c r="M69" s="88"/>
    </row>
    <row r="70" spans="2:13" ht="27.75" customHeight="1" thickBot="1">
      <c r="B70" s="59"/>
      <c r="C70" s="60" t="s">
        <v>71</v>
      </c>
      <c r="D70" s="61"/>
      <c r="E70" s="62" t="s">
        <v>72</v>
      </c>
      <c r="F70" s="63"/>
      <c r="G70" s="63"/>
      <c r="H70" s="63"/>
      <c r="I70" s="64"/>
      <c r="J70" s="8"/>
      <c r="K70" s="86"/>
      <c r="L70" s="87"/>
      <c r="M70" s="88"/>
    </row>
    <row r="71" spans="2:13" ht="3" customHeight="1" thickBot="1">
      <c r="B71" s="59"/>
      <c r="C71" s="8"/>
      <c r="D71" s="34"/>
      <c r="E71" s="34"/>
      <c r="F71" s="34"/>
      <c r="G71" s="34"/>
      <c r="H71" s="34"/>
      <c r="I71" s="34"/>
      <c r="J71" s="8"/>
      <c r="K71" s="86"/>
      <c r="L71" s="87"/>
      <c r="M71" s="88"/>
    </row>
    <row r="72" spans="2:13" ht="42" customHeight="1" thickBot="1">
      <c r="B72" s="59"/>
      <c r="C72" s="74" t="s">
        <v>73</v>
      </c>
      <c r="D72" s="75"/>
      <c r="E72" s="76" t="s">
        <v>74</v>
      </c>
      <c r="F72" s="77"/>
      <c r="G72" s="77"/>
      <c r="H72" s="77"/>
      <c r="I72" s="78"/>
      <c r="J72" s="8"/>
      <c r="K72" s="89"/>
      <c r="L72" s="90"/>
      <c r="M72" s="91"/>
    </row>
    <row r="73" spans="2:13" ht="3" customHeight="1" thickBot="1">
      <c r="B73" s="8"/>
      <c r="C73" s="34"/>
      <c r="D73" s="34"/>
      <c r="E73" s="34"/>
      <c r="F73" s="34"/>
      <c r="G73" s="34"/>
      <c r="H73" s="34"/>
      <c r="I73" s="34"/>
      <c r="J73" s="34"/>
      <c r="K73" s="36"/>
      <c r="L73" s="37"/>
      <c r="M73" s="37"/>
    </row>
    <row r="74" spans="2:13" ht="27.75" customHeight="1" thickBot="1">
      <c r="B74" s="58" t="s">
        <v>75</v>
      </c>
      <c r="C74" s="60" t="s">
        <v>71</v>
      </c>
      <c r="D74" s="61"/>
      <c r="E74" s="62" t="s">
        <v>76</v>
      </c>
      <c r="F74" s="63"/>
      <c r="G74" s="63"/>
      <c r="H74" s="63"/>
      <c r="I74" s="64"/>
      <c r="J74" s="8"/>
      <c r="K74" s="65" t="s">
        <v>77</v>
      </c>
      <c r="L74" s="66"/>
      <c r="M74" s="67"/>
    </row>
    <row r="75" spans="2:13" ht="3" customHeight="1" thickBot="1">
      <c r="B75" s="59"/>
      <c r="C75" s="8"/>
      <c r="D75" s="34"/>
      <c r="E75" s="34"/>
      <c r="F75" s="34"/>
      <c r="G75" s="34"/>
      <c r="H75" s="34"/>
      <c r="I75" s="34"/>
      <c r="J75" s="8"/>
      <c r="K75" s="68"/>
      <c r="L75" s="69"/>
      <c r="M75" s="70"/>
    </row>
    <row r="76" spans="2:13" ht="42" customHeight="1" thickBot="1">
      <c r="B76" s="59"/>
      <c r="C76" s="74" t="s">
        <v>73</v>
      </c>
      <c r="D76" s="75"/>
      <c r="E76" s="76" t="s">
        <v>78</v>
      </c>
      <c r="F76" s="77"/>
      <c r="G76" s="77"/>
      <c r="H76" s="77"/>
      <c r="I76" s="78"/>
      <c r="J76" s="8"/>
      <c r="K76" s="71"/>
      <c r="L76" s="72"/>
      <c r="M76" s="73"/>
    </row>
    <row r="77" spans="2:13" ht="3" customHeight="1">
      <c r="B77" s="8"/>
      <c r="C77" s="34"/>
      <c r="D77" s="34"/>
      <c r="E77" s="34"/>
      <c r="F77" s="34"/>
      <c r="G77" s="34"/>
      <c r="H77" s="34"/>
      <c r="I77" s="34"/>
      <c r="J77" s="34"/>
      <c r="K77" s="36"/>
      <c r="L77" s="37"/>
      <c r="M77" s="37"/>
    </row>
    <row r="78" spans="2:13" ht="13.5">
      <c r="B78" s="57" t="s">
        <v>79</v>
      </c>
      <c r="C78" s="57"/>
      <c r="D78" s="57"/>
      <c r="E78" s="57"/>
      <c r="F78" s="57"/>
      <c r="G78" s="57"/>
      <c r="H78" s="57"/>
      <c r="I78" s="57"/>
      <c r="J78" s="57"/>
      <c r="K78" s="57"/>
      <c r="L78" s="57"/>
      <c r="M78" s="57"/>
    </row>
    <row r="79" spans="2:13" ht="3.75" customHeight="1">
      <c r="B79" s="1"/>
      <c r="C79" s="1"/>
      <c r="D79" s="1"/>
      <c r="E79" s="1"/>
      <c r="F79" s="1"/>
      <c r="G79" s="1"/>
      <c r="H79" s="1"/>
      <c r="I79" s="1"/>
      <c r="J79" s="1"/>
      <c r="K79" s="1"/>
      <c r="L79" s="1"/>
      <c r="M79" s="1"/>
    </row>
    <row r="80" spans="2:13" ht="39" customHeight="1">
      <c r="B80" s="49" t="s">
        <v>40</v>
      </c>
      <c r="C80" s="50"/>
      <c r="D80" s="52">
        <f>$D$24*$K$56</f>
        <v>0</v>
      </c>
      <c r="E80" s="52"/>
      <c r="F80" s="38" t="s">
        <v>80</v>
      </c>
      <c r="G80" s="53" t="s">
        <v>122</v>
      </c>
      <c r="H80" s="54"/>
      <c r="I80" s="49" t="s">
        <v>40</v>
      </c>
      <c r="J80" s="50"/>
      <c r="K80" s="55">
        <f>$D$80/1000</f>
        <v>0</v>
      </c>
      <c r="L80" s="56"/>
      <c r="M80" s="38" t="s">
        <v>123</v>
      </c>
    </row>
    <row r="81" spans="2:13" ht="3" customHeight="1">
      <c r="B81" s="39"/>
      <c r="C81" s="39"/>
      <c r="D81" s="39"/>
      <c r="E81" s="39"/>
      <c r="F81" s="39"/>
      <c r="G81" s="39"/>
      <c r="H81" s="39"/>
      <c r="I81" s="39"/>
      <c r="J81" s="39"/>
      <c r="K81" s="39"/>
      <c r="L81" s="39"/>
      <c r="M81" s="39"/>
    </row>
    <row r="82" spans="2:13" ht="39" customHeight="1">
      <c r="B82" s="49" t="s">
        <v>82</v>
      </c>
      <c r="C82" s="50"/>
      <c r="D82" s="51">
        <f>$D$80*$D$30</f>
        <v>0</v>
      </c>
      <c r="E82" s="52"/>
      <c r="F82" s="40" t="s">
        <v>124</v>
      </c>
      <c r="G82" s="53" t="s">
        <v>81</v>
      </c>
      <c r="H82" s="54"/>
      <c r="I82" s="49" t="s">
        <v>82</v>
      </c>
      <c r="J82" s="50"/>
      <c r="K82" s="55">
        <f>$K$80*$D$30</f>
        <v>0</v>
      </c>
      <c r="L82" s="56"/>
      <c r="M82" s="40" t="s">
        <v>125</v>
      </c>
    </row>
    <row r="83" spans="2:13" ht="3" customHeight="1">
      <c r="B83" s="39"/>
      <c r="C83" s="39"/>
      <c r="D83" s="39"/>
      <c r="E83" s="39"/>
      <c r="F83" s="39"/>
      <c r="G83" s="39"/>
      <c r="H83" s="39"/>
      <c r="I83" s="39"/>
      <c r="J83" s="39"/>
      <c r="K83" s="39"/>
      <c r="L83" s="39"/>
      <c r="M83" s="39"/>
    </row>
    <row r="84" spans="2:13" ht="12.75" customHeight="1">
      <c r="B84" s="57" t="s">
        <v>83</v>
      </c>
      <c r="C84" s="57"/>
      <c r="D84" s="57"/>
      <c r="E84" s="57"/>
      <c r="F84" s="57"/>
      <c r="G84" s="57"/>
      <c r="H84" s="57"/>
      <c r="I84" s="57"/>
      <c r="J84" s="57"/>
      <c r="K84" s="57"/>
      <c r="L84" s="57"/>
      <c r="M84" s="57"/>
    </row>
    <row r="85" spans="2:13" ht="3" customHeight="1">
      <c r="B85" s="39"/>
      <c r="C85" s="39"/>
      <c r="D85" s="39"/>
      <c r="E85" s="39"/>
      <c r="F85" s="39"/>
      <c r="G85" s="39"/>
      <c r="H85" s="39"/>
      <c r="I85" s="39"/>
      <c r="J85" s="39"/>
      <c r="K85" s="39"/>
      <c r="L85" s="39"/>
      <c r="M85" s="39"/>
    </row>
    <row r="86" spans="2:13" ht="19.5" customHeight="1">
      <c r="B86" s="42" t="s">
        <v>84</v>
      </c>
      <c r="C86" s="43"/>
      <c r="D86" s="43"/>
      <c r="E86" s="44"/>
      <c r="F86" s="45" t="str">
        <f>$E$68</f>
        <v>選択してください</v>
      </c>
      <c r="G86" s="46"/>
      <c r="H86" s="46"/>
      <c r="I86" s="46"/>
      <c r="J86" s="47"/>
      <c r="K86" s="39"/>
      <c r="L86" s="39"/>
      <c r="M86" s="39"/>
    </row>
    <row r="87" spans="2:13" ht="3" customHeight="1">
      <c r="B87" s="39"/>
      <c r="C87" s="39"/>
      <c r="D87" s="39"/>
      <c r="E87" s="39"/>
      <c r="F87" s="39"/>
      <c r="G87" s="39"/>
      <c r="H87" s="39"/>
      <c r="I87" s="39"/>
      <c r="J87" s="39"/>
      <c r="K87" s="39"/>
      <c r="L87" s="39"/>
      <c r="M87" s="39"/>
    </row>
    <row r="88" spans="2:7" ht="19.5" customHeight="1">
      <c r="B88" s="48" t="s">
        <v>31</v>
      </c>
      <c r="C88" s="43"/>
      <c r="D88" s="43"/>
      <c r="E88" s="41" t="str">
        <f>$D$30&amp;"年"</f>
        <v>0年</v>
      </c>
      <c r="F88" s="45" t="str">
        <f>$G$30</f>
        <v>法定耐用年数を記入</v>
      </c>
      <c r="G88" s="47"/>
    </row>
    <row r="89" ht="3" customHeight="1"/>
    <row r="90" spans="2:13" ht="19.5" customHeight="1">
      <c r="B90" s="42" t="s">
        <v>18</v>
      </c>
      <c r="C90" s="43"/>
      <c r="D90" s="43"/>
      <c r="E90" s="45" t="str">
        <f>$D$16</f>
        <v>選択してください</v>
      </c>
      <c r="F90" s="46"/>
      <c r="G90" s="46"/>
      <c r="H90" s="46"/>
      <c r="I90" s="47"/>
      <c r="J90" s="39"/>
      <c r="K90" s="39"/>
      <c r="L90" s="39"/>
      <c r="M90" s="39"/>
    </row>
  </sheetData>
  <sheetProtection/>
  <mergeCells count="109">
    <mergeCell ref="B2:M2"/>
    <mergeCell ref="B4:M4"/>
    <mergeCell ref="B6:M7"/>
    <mergeCell ref="B9:C9"/>
    <mergeCell ref="D9:M9"/>
    <mergeCell ref="B11:M11"/>
    <mergeCell ref="B13:C14"/>
    <mergeCell ref="E13:F13"/>
    <mergeCell ref="D14:E14"/>
    <mergeCell ref="F14:G14"/>
    <mergeCell ref="H14:M14"/>
    <mergeCell ref="B16:C16"/>
    <mergeCell ref="D16:E16"/>
    <mergeCell ref="G16:M16"/>
    <mergeCell ref="B18:C19"/>
    <mergeCell ref="D18:H19"/>
    <mergeCell ref="J18:M24"/>
    <mergeCell ref="B21:C22"/>
    <mergeCell ref="D21:H22"/>
    <mergeCell ref="B24:C25"/>
    <mergeCell ref="D24:D25"/>
    <mergeCell ref="E24:E25"/>
    <mergeCell ref="F24:F25"/>
    <mergeCell ref="G24:G25"/>
    <mergeCell ref="H24:H25"/>
    <mergeCell ref="B27:M28"/>
    <mergeCell ref="B30:C30"/>
    <mergeCell ref="D30:E30"/>
    <mergeCell ref="G30:H30"/>
    <mergeCell ref="B32:M32"/>
    <mergeCell ref="B34:M34"/>
    <mergeCell ref="B36:D37"/>
    <mergeCell ref="E36:G37"/>
    <mergeCell ref="B39:C40"/>
    <mergeCell ref="D39:F39"/>
    <mergeCell ref="G39:H40"/>
    <mergeCell ref="I39:J40"/>
    <mergeCell ref="K39:M40"/>
    <mergeCell ref="B41:C41"/>
    <mergeCell ref="L41:M41"/>
    <mergeCell ref="B42:C42"/>
    <mergeCell ref="L42:M42"/>
    <mergeCell ref="B43:C43"/>
    <mergeCell ref="L43:M43"/>
    <mergeCell ref="B44:C44"/>
    <mergeCell ref="L44:M44"/>
    <mergeCell ref="B45:C45"/>
    <mergeCell ref="L45:M45"/>
    <mergeCell ref="B46:C46"/>
    <mergeCell ref="L46:M46"/>
    <mergeCell ref="B47:C47"/>
    <mergeCell ref="L47:M47"/>
    <mergeCell ref="B48:C48"/>
    <mergeCell ref="L48:M48"/>
    <mergeCell ref="B49:C49"/>
    <mergeCell ref="L49:M49"/>
    <mergeCell ref="B50:C50"/>
    <mergeCell ref="L50:M50"/>
    <mergeCell ref="B51:C51"/>
    <mergeCell ref="L51:M51"/>
    <mergeCell ref="B52:C52"/>
    <mergeCell ref="L52:M52"/>
    <mergeCell ref="B53:C53"/>
    <mergeCell ref="L53:M53"/>
    <mergeCell ref="B54:C54"/>
    <mergeCell ref="L54:M54"/>
    <mergeCell ref="B55:C55"/>
    <mergeCell ref="L55:M55"/>
    <mergeCell ref="B56:J56"/>
    <mergeCell ref="L56:M56"/>
    <mergeCell ref="B58:M58"/>
    <mergeCell ref="B62:C62"/>
    <mergeCell ref="D62:I62"/>
    <mergeCell ref="K62:M64"/>
    <mergeCell ref="B64:C64"/>
    <mergeCell ref="D64:I64"/>
    <mergeCell ref="B66:M66"/>
    <mergeCell ref="B68:B72"/>
    <mergeCell ref="C68:D68"/>
    <mergeCell ref="E68:I68"/>
    <mergeCell ref="K68:M72"/>
    <mergeCell ref="C70:D70"/>
    <mergeCell ref="E70:I70"/>
    <mergeCell ref="C72:D72"/>
    <mergeCell ref="E72:I72"/>
    <mergeCell ref="B74:B76"/>
    <mergeCell ref="C74:D74"/>
    <mergeCell ref="E74:I74"/>
    <mergeCell ref="K74:M76"/>
    <mergeCell ref="C76:D76"/>
    <mergeCell ref="E76:I76"/>
    <mergeCell ref="B78:M78"/>
    <mergeCell ref="B80:C80"/>
    <mergeCell ref="D80:E80"/>
    <mergeCell ref="G80:H80"/>
    <mergeCell ref="I80:J80"/>
    <mergeCell ref="K80:L80"/>
    <mergeCell ref="B82:C82"/>
    <mergeCell ref="D82:E82"/>
    <mergeCell ref="G82:H82"/>
    <mergeCell ref="I82:J82"/>
    <mergeCell ref="K82:L82"/>
    <mergeCell ref="B84:M84"/>
    <mergeCell ref="B86:E86"/>
    <mergeCell ref="F86:J86"/>
    <mergeCell ref="B88:D88"/>
    <mergeCell ref="F88:G88"/>
    <mergeCell ref="B90:D90"/>
    <mergeCell ref="E90:I90"/>
  </mergeCells>
  <conditionalFormatting sqref="C72:I72">
    <cfRule type="expression" priority="1" dxfId="0" stopIfTrue="1">
      <formula>$E$68="従来設備・施設の実測データ"</formula>
    </cfRule>
  </conditionalFormatting>
  <conditionalFormatting sqref="B18:H19">
    <cfRule type="expression" priority="2" dxfId="0" stopIfTrue="1">
      <formula>$D$16="新設"</formula>
    </cfRule>
  </conditionalFormatting>
  <dataValidations count="4">
    <dataValidation type="list" allowBlank="1" showInputMessage="1" showErrorMessage="1" sqref="E68:I68">
      <formula1>"選択してください,従来設備・施設の実測データ,従来設備・施設の性能より推計,仮想設備（現在の平均的な販売設備）の性能より推計"</formula1>
    </dataValidation>
    <dataValidation type="list" allowBlank="1" showInputMessage="1" showErrorMessage="1" sqref="G30:H30">
      <formula1>"法定耐用年数を記入,想定使用年数を記入"</formula1>
    </dataValidation>
    <dataValidation type="list" allowBlank="1" showInputMessage="1" showErrorMessage="1" sqref="F24">
      <formula1>$T$12:$T$22</formula1>
    </dataValidation>
    <dataValidation type="list" allowBlank="1" showInputMessage="1" showErrorMessage="1" sqref="D16:E16">
      <formula1>"選択してください,新設,入れ替え"</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2"/>
  <rowBreaks count="2" manualBreakCount="2">
    <brk id="33" min="1" max="12" man="1"/>
    <brk id="59" min="1" max="1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2018-04-10T01:19:01Z</cp:lastPrinted>
  <dcterms:created xsi:type="dcterms:W3CDTF">2017-04-13T09:31:33Z</dcterms:created>
  <dcterms:modified xsi:type="dcterms:W3CDTF">2018-04-10T01:27:47Z</dcterms:modified>
  <cp:category/>
  <cp:version/>
  <cp:contentType/>
  <cp:contentStatus/>
</cp:coreProperties>
</file>