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Z:\書式\第２段階申請\データシート\繰り越し予算用\"/>
    </mc:Choice>
  </mc:AlternateContent>
  <xr:revisionPtr revIDLastSave="0" documentId="13_ncr:1_{CC4E38D3-F9AA-471F-B315-B50842565DC8}" xr6:coauthVersionLast="36" xr6:coauthVersionMax="36" xr10:uidLastSave="{00000000-0000-0000-0000-000000000000}"/>
  <bookViews>
    <workbookView xWindow="0" yWindow="0" windowWidth="21630" windowHeight="10905" xr2:uid="{F9E61625-31F5-443E-85DA-6045571E6D5F}"/>
  </bookViews>
  <sheets>
    <sheet name="様式第11（別紙1）専用" sheetId="1" r:id="rId1"/>
    <sheet name="様式第11（別紙1）" sheetId="2" r:id="rId2"/>
    <sheet name="雛形＿リース料金均等" sheetId="3" r:id="rId3"/>
    <sheet name="雛形＿リース料金変動あり" sheetId="4" r:id="rId4"/>
    <sheet name="雛形＿前払い金あり" sheetId="5" r:id="rId5"/>
  </sheets>
  <definedNames>
    <definedName name="_xlnm._FilterDatabase" localSheetId="0" hidden="1">'様式第11（別紙1）専用'!$AA$22:$AG$22</definedName>
    <definedName name="CENNTROまたは不明">'様式第11（別紙1）専用'!$AH$23:$AH$25</definedName>
    <definedName name="DFSKまたは不明">'様式第11（別紙1）専用'!$AG$23:$AG$27</definedName>
    <definedName name="_xlnm.Print_Area" localSheetId="2">雛形＿リース料金均等!$A$1:$AH$32</definedName>
    <definedName name="_xlnm.Print_Area" localSheetId="3">雛形＿リース料金変動あり!$A$1:$AH$33</definedName>
    <definedName name="_xlnm.Print_Area" localSheetId="4">雛形＿前払い金あり!$A$1:$AH$33</definedName>
    <definedName name="_xlnm.Print_Area" localSheetId="1">'様式第11（別紙1）'!$A$1:$N$33</definedName>
    <definedName name="_xlnm.Print_Area" localSheetId="0">'様式第11（別紙1）専用'!$A$1:$Z$41</definedName>
    <definedName name="いすゞ">'様式第11（別紙1）専用'!$AD$23:$AD$25</definedName>
    <definedName name="トヨタ">'様式第11（別紙1）専用'!$AF$23</definedName>
    <definedName name="三菱">'様式第11（別紙1）専用'!$AB$23:$AB$27</definedName>
    <definedName name="日野">'様式第11（別紙1）専用'!$AC$23</definedName>
    <definedName name="不明">'様式第11（別紙1）専用'!$AA$23:$AA$28</definedName>
    <definedName name="柳州五菱">'様式第11（別紙1）専用'!$AE$23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01" i="1" l="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D37" i="1" l="1"/>
  <c r="R26" i="3" l="1"/>
  <c r="J21" i="5" l="1"/>
  <c r="J23" i="5" s="1"/>
  <c r="J28" i="5" s="1"/>
  <c r="J21" i="4"/>
  <c r="J23" i="4" s="1"/>
  <c r="J28" i="4" s="1"/>
  <c r="G15" i="5"/>
  <c r="G15" i="4"/>
  <c r="G13" i="5"/>
  <c r="G13" i="4"/>
  <c r="K11" i="5"/>
  <c r="K11" i="4"/>
  <c r="G11" i="5"/>
  <c r="G11" i="4"/>
  <c r="G9" i="5"/>
  <c r="G9" i="4"/>
  <c r="S7" i="5"/>
  <c r="S7" i="4"/>
  <c r="J21" i="3"/>
  <c r="J23" i="3" s="1"/>
  <c r="J28" i="3" s="1"/>
  <c r="J29" i="3" s="1"/>
  <c r="G15" i="3"/>
  <c r="G13" i="3"/>
  <c r="K11" i="3"/>
  <c r="G11" i="3"/>
  <c r="G9" i="3"/>
  <c r="S7" i="3"/>
  <c r="T35" i="5"/>
  <c r="L35" i="5"/>
  <c r="R26" i="5"/>
  <c r="J26" i="5"/>
  <c r="T35" i="4"/>
  <c r="L35" i="4"/>
  <c r="R26" i="4"/>
  <c r="J26" i="4"/>
  <c r="J26" i="3"/>
  <c r="R21" i="5" l="1"/>
  <c r="R23" i="5" s="1"/>
  <c r="R28" i="5" s="1"/>
  <c r="Z28" i="5" s="1"/>
  <c r="R21" i="4"/>
  <c r="R23" i="4" s="1"/>
  <c r="R28" i="4" s="1"/>
  <c r="Z28" i="4" s="1"/>
  <c r="R21" i="3"/>
  <c r="R23" i="3" s="1"/>
  <c r="R28" i="3" s="1"/>
  <c r="Z28" i="3" l="1"/>
  <c r="R29" i="3"/>
  <c r="C3" i="2" l="1"/>
  <c r="B4" i="2"/>
  <c r="M12" i="2" l="1"/>
  <c r="F12" i="2"/>
  <c r="AA18" i="1" l="1"/>
  <c r="F14" i="2"/>
  <c r="AA20" i="1"/>
  <c r="C9" i="2" l="1"/>
  <c r="C12" i="2" l="1"/>
  <c r="C11" i="2"/>
  <c r="C10" i="2"/>
  <c r="K8" i="2"/>
  <c r="I8" i="2"/>
  <c r="F8" i="2"/>
  <c r="C8" i="2"/>
  <c r="K7" i="2"/>
  <c r="G7" i="2"/>
  <c r="C7" i="2"/>
  <c r="K6" i="2"/>
  <c r="G6" i="2"/>
  <c r="C6" i="2"/>
  <c r="K5" i="2"/>
  <c r="G5" i="2"/>
  <c r="C5" i="2"/>
  <c r="AA19" i="1" l="1"/>
  <c r="AA17" i="1"/>
  <c r="G13" i="2" l="1"/>
  <c r="F19" i="2" l="1"/>
  <c r="F17" i="2"/>
  <c r="F16" i="2"/>
  <c r="C13" i="2"/>
  <c r="D36" i="1"/>
  <c r="F18" i="2" s="1"/>
  <c r="D38" i="1" l="1"/>
  <c r="F20" i="2" l="1"/>
  <c r="D39" i="1"/>
  <c r="F21" i="2" s="1"/>
  <c r="K34" i="3"/>
  <c r="S34" i="3"/>
</calcChain>
</file>

<file path=xl/sharedStrings.xml><?xml version="1.0" encoding="utf-8"?>
<sst xmlns="http://schemas.openxmlformats.org/spreadsheetml/2006/main" count="572" uniqueCount="195">
  <si>
    <t>-</t>
    <phoneticPr fontId="1"/>
  </si>
  <si>
    <t>車両の情報</t>
    <rPh sb="0" eb="2">
      <t>シャリョウ</t>
    </rPh>
    <rPh sb="3" eb="5">
      <t>ジョウホウ</t>
    </rPh>
    <phoneticPr fontId="1"/>
  </si>
  <si>
    <t>登録番号</t>
    <rPh sb="0" eb="2">
      <t>トウロク</t>
    </rPh>
    <rPh sb="2" eb="4">
      <t>バンゴウ</t>
    </rPh>
    <phoneticPr fontId="1"/>
  </si>
  <si>
    <t>車台番号</t>
    <rPh sb="0" eb="4">
      <t>シャダイバンゴウ</t>
    </rPh>
    <phoneticPr fontId="1"/>
  </si>
  <si>
    <t>使用者の氏名又は名称</t>
    <rPh sb="0" eb="3">
      <t>シヨウシャ</t>
    </rPh>
    <rPh sb="4" eb="6">
      <t>シメイ</t>
    </rPh>
    <rPh sb="6" eb="7">
      <t>マタ</t>
    </rPh>
    <rPh sb="8" eb="10">
      <t>メイショウ</t>
    </rPh>
    <phoneticPr fontId="1"/>
  </si>
  <si>
    <t>使用の本拠の位置</t>
    <rPh sb="0" eb="2">
      <t>シヨウ</t>
    </rPh>
    <rPh sb="3" eb="5">
      <t>ホンキョ</t>
    </rPh>
    <rPh sb="6" eb="8">
      <t>イチ</t>
    </rPh>
    <phoneticPr fontId="1"/>
  </si>
  <si>
    <t>型式</t>
    <rPh sb="0" eb="2">
      <t>カタシキ</t>
    </rPh>
    <phoneticPr fontId="1"/>
  </si>
  <si>
    <t>車名</t>
    <rPh sb="0" eb="2">
      <t>シャメイ</t>
    </rPh>
    <phoneticPr fontId="1"/>
  </si>
  <si>
    <t>通称名</t>
    <rPh sb="0" eb="3">
      <t>ツウショウメイ</t>
    </rPh>
    <phoneticPr fontId="1"/>
  </si>
  <si>
    <t>種類</t>
    <rPh sb="0" eb="2">
      <t>シュルイ</t>
    </rPh>
    <phoneticPr fontId="1"/>
  </si>
  <si>
    <t>区分</t>
    <rPh sb="0" eb="2">
      <t>クブン</t>
    </rPh>
    <phoneticPr fontId="1"/>
  </si>
  <si>
    <t>抵当権の有無</t>
    <rPh sb="0" eb="3">
      <t>テイトウケン</t>
    </rPh>
    <rPh sb="4" eb="6">
      <t>ウム</t>
    </rPh>
    <phoneticPr fontId="1"/>
  </si>
  <si>
    <t>所要経費</t>
    <rPh sb="0" eb="4">
      <t>ショヨウケイヒ</t>
    </rPh>
    <phoneticPr fontId="1"/>
  </si>
  <si>
    <t>円</t>
    <rPh sb="0" eb="1">
      <t>エン</t>
    </rPh>
    <phoneticPr fontId="1"/>
  </si>
  <si>
    <t>様式第11（別紙1）</t>
    <rPh sb="0" eb="2">
      <t>ヨウシキ</t>
    </rPh>
    <rPh sb="2" eb="3">
      <t>ダイ</t>
    </rPh>
    <rPh sb="6" eb="8">
      <t>ベッシ</t>
    </rPh>
    <phoneticPr fontId="1"/>
  </si>
  <si>
    <r>
      <t>商用車の電動化促進事業（トラック）</t>
    </r>
    <r>
      <rPr>
        <sz val="12"/>
        <color theme="1"/>
        <rFont val="ＭＳ Ｐ明朝"/>
        <family val="1"/>
        <charset val="128"/>
      </rPr>
      <t>実施報告書　（車台番号ごとに提出）</t>
    </r>
    <r>
      <rPr>
        <vertAlign val="superscript"/>
        <sz val="12"/>
        <color theme="1"/>
        <rFont val="ＭＳ Ｐ明朝"/>
        <family val="1"/>
        <charset val="128"/>
      </rPr>
      <t>注１</t>
    </r>
    <phoneticPr fontId="1"/>
  </si>
  <si>
    <r>
      <rPr>
        <sz val="11"/>
        <color theme="1"/>
        <rFont val="ＭＳ Ｐ明朝"/>
        <family val="1"/>
        <charset val="128"/>
      </rPr>
      <t>補助対象車両使用者</t>
    </r>
    <r>
      <rPr>
        <sz val="9"/>
        <color theme="1"/>
        <rFont val="ＭＳ Ｐ明朝"/>
        <family val="1"/>
        <charset val="128"/>
      </rPr>
      <t xml:space="preserve">
</t>
    </r>
    <r>
      <rPr>
        <sz val="8"/>
        <color theme="1"/>
        <rFont val="ＭＳ Ｐ明朝"/>
        <family val="1"/>
        <charset val="128"/>
      </rPr>
      <t>（リースの場合は貸渡し先）</t>
    </r>
    <rPh sb="0" eb="9">
      <t>ホジョタイショウシャリョウシヨウシャ</t>
    </rPh>
    <rPh sb="15" eb="17">
      <t>バアイ</t>
    </rPh>
    <rPh sb="18" eb="20">
      <t>カシワタシ</t>
    </rPh>
    <rPh sb="21" eb="22">
      <t>サキ</t>
    </rPh>
    <phoneticPr fontId="1"/>
  </si>
  <si>
    <r>
      <t>事業者名又は個人の場合は氏名　</t>
    </r>
    <r>
      <rPr>
        <vertAlign val="superscript"/>
        <sz val="10"/>
        <color theme="1"/>
        <rFont val="ＭＳ Ｐ明朝"/>
        <family val="1"/>
        <charset val="128"/>
      </rPr>
      <t>注２</t>
    </r>
    <rPh sb="0" eb="3">
      <t>ジギョウシャ</t>
    </rPh>
    <rPh sb="3" eb="4">
      <t>メイ</t>
    </rPh>
    <rPh sb="4" eb="5">
      <t>マタ</t>
    </rPh>
    <rPh sb="6" eb="8">
      <t>コジン</t>
    </rPh>
    <rPh sb="9" eb="11">
      <t>バアイ</t>
    </rPh>
    <phoneticPr fontId="1"/>
  </si>
  <si>
    <t>使用本拠の位置</t>
    <rPh sb="0" eb="4">
      <t>シヨウホンキョ</t>
    </rPh>
    <rPh sb="5" eb="7">
      <t>イチ</t>
    </rPh>
    <phoneticPr fontId="1"/>
  </si>
  <si>
    <r>
      <t>種　類</t>
    </r>
    <r>
      <rPr>
        <vertAlign val="superscript"/>
        <sz val="12"/>
        <color theme="1"/>
        <rFont val="ＭＳ Ｐ明朝"/>
        <family val="1"/>
        <charset val="128"/>
      </rPr>
      <t>注３</t>
    </r>
    <r>
      <rPr>
        <sz val="10"/>
        <color theme="1"/>
        <rFont val="ＭＳ Ｐ明朝"/>
        <family val="1"/>
        <charset val="128"/>
      </rPr>
      <t>＊</t>
    </r>
    <r>
      <rPr>
        <vertAlign val="superscript"/>
        <sz val="12"/>
        <color theme="1"/>
        <rFont val="ＭＳ Ｐ明朝"/>
        <family val="1"/>
        <charset val="128"/>
      </rPr>
      <t>　</t>
    </r>
  </si>
  <si>
    <r>
      <t>区　分</t>
    </r>
    <r>
      <rPr>
        <vertAlign val="superscript"/>
        <sz val="12"/>
        <color theme="1"/>
        <rFont val="ＭＳ Ｐ明朝"/>
        <family val="1"/>
        <charset val="128"/>
      </rPr>
      <t>注４</t>
    </r>
    <r>
      <rPr>
        <sz val="10"/>
        <color theme="1"/>
        <rFont val="ＭＳ Ｐ明朝"/>
        <family val="1"/>
        <charset val="128"/>
      </rPr>
      <t>＊</t>
    </r>
    <r>
      <rPr>
        <vertAlign val="superscript"/>
        <sz val="12"/>
        <color theme="1"/>
        <rFont val="ＭＳ Ｐ明朝"/>
        <family val="1"/>
        <charset val="128"/>
      </rPr>
      <t>　</t>
    </r>
  </si>
  <si>
    <t>登録番号</t>
    <rPh sb="0" eb="4">
      <t>トウロクバンゴウ</t>
    </rPh>
    <phoneticPr fontId="1"/>
  </si>
  <si>
    <r>
      <t>車　　名</t>
    </r>
    <r>
      <rPr>
        <vertAlign val="superscript"/>
        <sz val="12"/>
        <color theme="1"/>
        <rFont val="ＭＳ Ｐ明朝"/>
        <family val="1"/>
        <charset val="128"/>
      </rPr>
      <t>注５</t>
    </r>
  </si>
  <si>
    <r>
      <t>通称名</t>
    </r>
    <r>
      <rPr>
        <vertAlign val="superscript"/>
        <sz val="12"/>
        <color theme="1"/>
        <rFont val="ＭＳ Ｐ明朝"/>
        <family val="1"/>
        <charset val="128"/>
      </rPr>
      <t>注５</t>
    </r>
  </si>
  <si>
    <r>
      <t>型　 式</t>
    </r>
    <r>
      <rPr>
        <vertAlign val="superscript"/>
        <sz val="12"/>
        <color theme="1"/>
        <rFont val="ＭＳ Ｐ明朝"/>
        <family val="1"/>
        <charset val="128"/>
      </rPr>
      <t>注５</t>
    </r>
  </si>
  <si>
    <r>
      <t>抵当権の有無</t>
    </r>
    <r>
      <rPr>
        <sz val="10"/>
        <color theme="1"/>
        <rFont val="ＭＳ Ｐ明朝"/>
        <family val="1"/>
        <charset val="128"/>
      </rPr>
      <t>＊</t>
    </r>
  </si>
  <si>
    <t>有</t>
    <rPh sb="0" eb="1">
      <t>アリ</t>
    </rPh>
    <phoneticPr fontId="1"/>
  </si>
  <si>
    <r>
      <t>補助事業完了日</t>
    </r>
    <r>
      <rPr>
        <vertAlign val="superscript"/>
        <sz val="12"/>
        <color theme="1"/>
        <rFont val="ＭＳ Ｐ明朝"/>
        <family val="1"/>
        <charset val="128"/>
      </rPr>
      <t>注６</t>
    </r>
  </si>
  <si>
    <t>　　補助金交付申請額（１台分）</t>
    <phoneticPr fontId="1"/>
  </si>
  <si>
    <t>金額</t>
    <rPh sb="0" eb="2">
      <t>キンガク</t>
    </rPh>
    <phoneticPr fontId="1"/>
  </si>
  <si>
    <t>円</t>
    <rPh sb="0" eb="1">
      <t>エン</t>
    </rPh>
    <phoneticPr fontId="1"/>
  </si>
  <si>
    <t>（２）寄付金その他の収入</t>
  </si>
  <si>
    <t>（３）補助対象経費支出額（（１）―（２））</t>
    <phoneticPr fontId="1"/>
  </si>
  <si>
    <r>
      <t>（５）補助金交付申請額の算定　</t>
    </r>
    <r>
      <rPr>
        <sz val="9"/>
        <color theme="1"/>
        <rFont val="ＭＳ Ｐ明朝"/>
        <family val="1"/>
        <charset val="128"/>
      </rPr>
      <t>（３）と（４）を比較して少ない方の額</t>
    </r>
    <phoneticPr fontId="1"/>
  </si>
  <si>
    <r>
      <t xml:space="preserve">（６）補助金交付申請額
</t>
    </r>
    <r>
      <rPr>
        <sz val="8"/>
        <color theme="1"/>
        <rFont val="ＭＳ Ｐ明朝"/>
        <family val="1"/>
        <charset val="128"/>
      </rPr>
      <t>（（５）で算定した額に１，０００円未満の端数が生じた場合には、これを切り捨てるものとする）</t>
    </r>
    <phoneticPr fontId="1"/>
  </si>
  <si>
    <t>注２　官公庁、地方公共団体、大学、研究機関等は　その名称を記入</t>
  </si>
  <si>
    <t>注３　ＢＥＶ：電気自動車、ＰＨＥＶ：プラグインハイブリッド自動車、ＦＣＶ：燃料電池自動車</t>
  </si>
  <si>
    <t>注４　補助対象車両の区分における大型、中型、小型とは、</t>
    <phoneticPr fontId="1"/>
  </si>
  <si>
    <t>大型車　車両総重量（GVW）１２ｔ超</t>
    <phoneticPr fontId="1"/>
  </si>
  <si>
    <t>中型車　車両総重量（GVW）７．５t超１２ｔ以下</t>
  </si>
  <si>
    <t>小型車　車両総重量（GVW）２．５t超７．５ｔ以下</t>
    <phoneticPr fontId="1"/>
  </si>
  <si>
    <t>注５　「事前登録された補助対象車両情報」に記載されている車名、通称名、型式であること。</t>
    <phoneticPr fontId="1"/>
  </si>
  <si>
    <t>注６　補助対象車両の登録日</t>
    <phoneticPr fontId="1"/>
  </si>
  <si>
    <t>注８　基準額：「事前登録された補助対象車両情報」に記載された基準額</t>
    <phoneticPr fontId="1"/>
  </si>
  <si>
    <t>色は自動入力項目</t>
    <rPh sb="0" eb="1">
      <t>イロ</t>
    </rPh>
    <rPh sb="2" eb="6">
      <t>ジドウニュウリョク</t>
    </rPh>
    <rPh sb="6" eb="8">
      <t>コウモク</t>
    </rPh>
    <phoneticPr fontId="1"/>
  </si>
  <si>
    <t>FCV</t>
    <phoneticPr fontId="1"/>
  </si>
  <si>
    <t>PHEV</t>
    <phoneticPr fontId="1"/>
  </si>
  <si>
    <t>BEV</t>
    <phoneticPr fontId="1"/>
  </si>
  <si>
    <t>トラクタ</t>
    <phoneticPr fontId="1"/>
  </si>
  <si>
    <t>軽自動車（トラック）</t>
    <phoneticPr fontId="1"/>
  </si>
  <si>
    <t>軽自動車（バン）</t>
    <phoneticPr fontId="1"/>
  </si>
  <si>
    <t>トラック（大型）</t>
    <phoneticPr fontId="1"/>
  </si>
  <si>
    <t>トラック（中型）</t>
    <phoneticPr fontId="1"/>
  </si>
  <si>
    <t>トラック（小型）</t>
    <phoneticPr fontId="1"/>
  </si>
  <si>
    <t>無</t>
    <rPh sb="0" eb="1">
      <t>ナ</t>
    </rPh>
    <phoneticPr fontId="1"/>
  </si>
  <si>
    <t>色を埋めると、様式第11（別紙1）が自動作成されます</t>
    <rPh sb="0" eb="1">
      <t>イロ</t>
    </rPh>
    <rPh sb="2" eb="3">
      <t>ウ</t>
    </rPh>
    <rPh sb="7" eb="9">
      <t>ヨウシキ</t>
    </rPh>
    <rPh sb="9" eb="10">
      <t>ダイ</t>
    </rPh>
    <rPh sb="13" eb="15">
      <t>ベッシ</t>
    </rPh>
    <rPh sb="18" eb="20">
      <t>ジドウ</t>
    </rPh>
    <rPh sb="20" eb="22">
      <t>サクセイ</t>
    </rPh>
    <phoneticPr fontId="1"/>
  </si>
  <si>
    <t>寄付金その他収入</t>
  </si>
  <si>
    <t>補助対象経費支出予定額</t>
  </si>
  <si>
    <t>基準額</t>
  </si>
  <si>
    <t>補助金所要額</t>
  </si>
  <si>
    <t>補助対象経費（補助対象車両価格
（1台分））</t>
    <rPh sb="0" eb="6">
      <t>ホジョタイショウケイヒ</t>
    </rPh>
    <rPh sb="7" eb="11">
      <t>ホジョタイショウ</t>
    </rPh>
    <rPh sb="11" eb="15">
      <t>シャリョウカカク</t>
    </rPh>
    <rPh sb="18" eb="19">
      <t>ダイ</t>
    </rPh>
    <rPh sb="19" eb="20">
      <t>ブン</t>
    </rPh>
    <phoneticPr fontId="1"/>
  </si>
  <si>
    <t>管轄地</t>
    <rPh sb="0" eb="3">
      <t>カンカツチ</t>
    </rPh>
    <phoneticPr fontId="1"/>
  </si>
  <si>
    <t>３桁</t>
    <rPh sb="1" eb="2">
      <t>ケタ</t>
    </rPh>
    <phoneticPr fontId="1"/>
  </si>
  <si>
    <t>かな</t>
    <phoneticPr fontId="1"/>
  </si>
  <si>
    <t>４桁</t>
    <rPh sb="1" eb="2">
      <t>ケタ</t>
    </rPh>
    <phoneticPr fontId="1"/>
  </si>
  <si>
    <t>添付する際のExcelのファイル名は「識別番号_様式第11（別紙1）【〇台目】」に統一してください。※〇は何台目かを入力</t>
    <rPh sb="0" eb="2">
      <t>テンプ</t>
    </rPh>
    <rPh sb="4" eb="5">
      <t>サイ</t>
    </rPh>
    <rPh sb="16" eb="17">
      <t>メイ</t>
    </rPh>
    <rPh sb="19" eb="23">
      <t>シキベツバンゴウ</t>
    </rPh>
    <rPh sb="24" eb="26">
      <t>ヨウシキ</t>
    </rPh>
    <rPh sb="26" eb="27">
      <t>ダイ</t>
    </rPh>
    <rPh sb="30" eb="32">
      <t>ベッシ</t>
    </rPh>
    <rPh sb="36" eb="38">
      <t>ダイメ</t>
    </rPh>
    <rPh sb="41" eb="43">
      <t>トウイツ</t>
    </rPh>
    <rPh sb="53" eb="56">
      <t>ナンダイメ</t>
    </rPh>
    <rPh sb="58" eb="60">
      <t>ニュウリョク</t>
    </rPh>
    <phoneticPr fontId="1"/>
  </si>
  <si>
    <t>申請者住所</t>
    <rPh sb="0" eb="3">
      <t>シンセイシャ</t>
    </rPh>
    <rPh sb="3" eb="5">
      <t>ジュウショ</t>
    </rPh>
    <phoneticPr fontId="1"/>
  </si>
  <si>
    <t>補助事業者氏名又は名称</t>
    <rPh sb="0" eb="5">
      <t>ホジョジギョウシャ</t>
    </rPh>
    <rPh sb="5" eb="7">
      <t>シメイ</t>
    </rPh>
    <rPh sb="7" eb="8">
      <t>マタ</t>
    </rPh>
    <rPh sb="9" eb="11">
      <t>メイショウ</t>
    </rPh>
    <phoneticPr fontId="1"/>
  </si>
  <si>
    <t>貸渡し先（リースの場合）</t>
  </si>
  <si>
    <t>事業者名</t>
    <rPh sb="0" eb="4">
      <t>ジギョウシャメイ</t>
    </rPh>
    <phoneticPr fontId="1"/>
  </si>
  <si>
    <t>住所</t>
    <rPh sb="0" eb="2">
      <t>ジュウショ</t>
    </rPh>
    <phoneticPr fontId="1"/>
  </si>
  <si>
    <t>申請者の情報</t>
    <rPh sb="0" eb="3">
      <t>シンセイシャ</t>
    </rPh>
    <rPh sb="4" eb="6">
      <t>ジョウホウ</t>
    </rPh>
    <phoneticPr fontId="1"/>
  </si>
  <si>
    <t>申請区分</t>
    <rPh sb="0" eb="4">
      <t>シンセイクブン</t>
    </rPh>
    <phoneticPr fontId="1"/>
  </si>
  <si>
    <t>様式第11（別紙1）専用Excelデータシート</t>
    <rPh sb="0" eb="3">
      <t>ヨウシキダイ</t>
    </rPh>
    <rPh sb="6" eb="8">
      <t>ベッシ</t>
    </rPh>
    <rPh sb="10" eb="12">
      <t>センヨウ</t>
    </rPh>
    <phoneticPr fontId="1"/>
  </si>
  <si>
    <t>※車両毎に算出した「補助対象経費」と「補助金交付決定額」を「完了実績報告Excelデータシート」の表に記入してください。</t>
    <rPh sb="1" eb="4">
      <t>シャリョウゴト</t>
    </rPh>
    <rPh sb="5" eb="7">
      <t>サンシュツ</t>
    </rPh>
    <rPh sb="10" eb="16">
      <t>ホジョタイショウケイヒ</t>
    </rPh>
    <rPh sb="19" eb="27">
      <t>ホジョキンコウフケッテイガク</t>
    </rPh>
    <rPh sb="30" eb="41">
      <t>カンリョウジッセキホウコクエクセル</t>
    </rPh>
    <rPh sb="49" eb="50">
      <t>ヒョウ</t>
    </rPh>
    <rPh sb="51" eb="53">
      <t>キニュウ</t>
    </rPh>
    <phoneticPr fontId="1"/>
  </si>
  <si>
    <t>補助金交付決定額（1台分）</t>
    <phoneticPr fontId="1"/>
  </si>
  <si>
    <t>用途区分</t>
    <rPh sb="0" eb="4">
      <t>ヨウトクブン</t>
    </rPh>
    <phoneticPr fontId="1"/>
  </si>
  <si>
    <t>不明</t>
    <rPh sb="0" eb="2">
      <t>フメイ</t>
    </rPh>
    <phoneticPr fontId="1"/>
  </si>
  <si>
    <t>三菱</t>
    <rPh sb="0" eb="2">
      <t>ミツビシ</t>
    </rPh>
    <phoneticPr fontId="1"/>
  </si>
  <si>
    <t>日野</t>
    <rPh sb="0" eb="2">
      <t>ヒノ</t>
    </rPh>
    <phoneticPr fontId="1"/>
  </si>
  <si>
    <t>いすゞ</t>
    <phoneticPr fontId="1"/>
  </si>
  <si>
    <t>F1VS</t>
    <phoneticPr fontId="1"/>
  </si>
  <si>
    <t>デュトロZ EV</t>
    <phoneticPr fontId="1"/>
  </si>
  <si>
    <t>eCanter</t>
    <phoneticPr fontId="1"/>
  </si>
  <si>
    <t>エルフEV</t>
    <phoneticPr fontId="1"/>
  </si>
  <si>
    <t>F1TS</t>
    <phoneticPr fontId="1"/>
  </si>
  <si>
    <t>fumei</t>
    <phoneticPr fontId="1"/>
  </si>
  <si>
    <t>事業用</t>
    <rPh sb="0" eb="3">
      <t>ジギョウヨウ</t>
    </rPh>
    <phoneticPr fontId="1"/>
  </si>
  <si>
    <t>自家用</t>
    <rPh sb="0" eb="3">
      <t>ジカヨウ</t>
    </rPh>
    <phoneticPr fontId="1"/>
  </si>
  <si>
    <t>ASF2.0</t>
    <phoneticPr fontId="1"/>
  </si>
  <si>
    <t>ZAB</t>
    <phoneticPr fontId="1"/>
  </si>
  <si>
    <t>U68VHLDDD</t>
    <phoneticPr fontId="1"/>
  </si>
  <si>
    <t>U68VHLDDA</t>
    <phoneticPr fontId="1"/>
  </si>
  <si>
    <t>XED100V</t>
    <phoneticPr fontId="1"/>
  </si>
  <si>
    <t>XED100</t>
    <phoneticPr fontId="1"/>
  </si>
  <si>
    <t>FEAVK</t>
    <phoneticPr fontId="1"/>
  </si>
  <si>
    <t>S</t>
    <phoneticPr fontId="1"/>
  </si>
  <si>
    <t>M</t>
    <phoneticPr fontId="1"/>
  </si>
  <si>
    <t>FEBVK</t>
    <phoneticPr fontId="1"/>
  </si>
  <si>
    <t>FEB8K</t>
    <phoneticPr fontId="1"/>
  </si>
  <si>
    <t>FEC9K</t>
    <phoneticPr fontId="1"/>
  </si>
  <si>
    <t>FED9K</t>
    <phoneticPr fontId="1"/>
  </si>
  <si>
    <t>FEB8U</t>
    <phoneticPr fontId="1"/>
  </si>
  <si>
    <t>2RG</t>
    <phoneticPr fontId="1"/>
  </si>
  <si>
    <t>FEB80改</t>
    <rPh sb="5" eb="6">
      <t>カイ</t>
    </rPh>
    <phoneticPr fontId="1"/>
  </si>
  <si>
    <t>2PG</t>
    <phoneticPr fontId="1"/>
  </si>
  <si>
    <t>FEBS0改</t>
    <rPh sb="5" eb="6">
      <t>カイ</t>
    </rPh>
    <phoneticPr fontId="1"/>
  </si>
  <si>
    <t>NJR48AF</t>
    <phoneticPr fontId="1"/>
  </si>
  <si>
    <t>NJR48AM</t>
    <phoneticPr fontId="1"/>
  </si>
  <si>
    <t>NLR48AM</t>
    <phoneticPr fontId="1"/>
  </si>
  <si>
    <t>NPR48AM</t>
    <phoneticPr fontId="1"/>
  </si>
  <si>
    <t>バッテリーサイズ</t>
    <phoneticPr fontId="1"/>
  </si>
  <si>
    <t>-</t>
    <phoneticPr fontId="1"/>
  </si>
  <si>
    <r>
      <t>バッテリーサイズ等</t>
    </r>
    <r>
      <rPr>
        <vertAlign val="superscript"/>
        <sz val="12"/>
        <color theme="1"/>
        <rFont val="ＭＳ Ｐ明朝"/>
        <family val="1"/>
        <charset val="128"/>
      </rPr>
      <t>注10</t>
    </r>
    <rPh sb="8" eb="9">
      <t>ナド</t>
    </rPh>
    <rPh sb="9" eb="10">
      <t>チュウ</t>
    </rPh>
    <phoneticPr fontId="1"/>
  </si>
  <si>
    <t>注９　本書式の記入で誤記入があった場合は、様式第11の捨印にて修正する。（金額以外）</t>
    <rPh sb="0" eb="1">
      <t>チュウ</t>
    </rPh>
    <rPh sb="3" eb="5">
      <t>ホンショ</t>
    </rPh>
    <rPh sb="5" eb="6">
      <t>シキ</t>
    </rPh>
    <rPh sb="7" eb="9">
      <t>キニュウ</t>
    </rPh>
    <rPh sb="10" eb="13">
      <t>ゴキニュウ</t>
    </rPh>
    <rPh sb="17" eb="19">
      <t>バアイ</t>
    </rPh>
    <rPh sb="21" eb="23">
      <t>ヨウシキ</t>
    </rPh>
    <rPh sb="23" eb="24">
      <t>ダイ</t>
    </rPh>
    <rPh sb="27" eb="29">
      <t>ステイン</t>
    </rPh>
    <rPh sb="31" eb="33">
      <t>シュウセイ</t>
    </rPh>
    <rPh sb="37" eb="39">
      <t>キンガク</t>
    </rPh>
    <rPh sb="39" eb="41">
      <t>イガイ</t>
    </rPh>
    <phoneticPr fontId="1"/>
  </si>
  <si>
    <t>注１０　バッテリーサイズ等で基準額が異なる場合は記入する。</t>
    <rPh sb="0" eb="1">
      <t>チュウ</t>
    </rPh>
    <rPh sb="12" eb="13">
      <t>ナド</t>
    </rPh>
    <rPh sb="14" eb="16">
      <t>キジュン</t>
    </rPh>
    <rPh sb="16" eb="17">
      <t>ガク</t>
    </rPh>
    <rPh sb="18" eb="19">
      <t>コト</t>
    </rPh>
    <rPh sb="21" eb="23">
      <t>バアイ</t>
    </rPh>
    <rPh sb="24" eb="26">
      <t>キニュウ</t>
    </rPh>
    <phoneticPr fontId="1"/>
  </si>
  <si>
    <t>注７　補助対象経費は車両代の諸経費、消費税は含まない。</t>
    <phoneticPr fontId="1"/>
  </si>
  <si>
    <r>
      <t>（１）補助対象経費（補助対象車両価格）</t>
    </r>
    <r>
      <rPr>
        <vertAlign val="superscript"/>
        <sz val="12"/>
        <color theme="1"/>
        <rFont val="ＭＳ Ｐ明朝"/>
        <family val="1"/>
        <charset val="128"/>
      </rPr>
      <t>注７</t>
    </r>
    <rPh sb="19" eb="20">
      <t>チュウ</t>
    </rPh>
    <phoneticPr fontId="1"/>
  </si>
  <si>
    <r>
      <t>（４）基準額</t>
    </r>
    <r>
      <rPr>
        <vertAlign val="superscript"/>
        <sz val="12"/>
        <color theme="1"/>
        <rFont val="ＭＳ Ｐ明朝"/>
        <family val="1"/>
        <charset val="128"/>
      </rPr>
      <t>注８</t>
    </r>
    <phoneticPr fontId="1"/>
  </si>
  <si>
    <t>様式第11(別紙1)専用データ入力シート：電子メール申請（jGrants申請含む）の場合には、申請書類にこのExcelファイルを添付ください。</t>
    <rPh sb="0" eb="2">
      <t>ヨウシキ</t>
    </rPh>
    <rPh sb="2" eb="3">
      <t>ダイ</t>
    </rPh>
    <rPh sb="6" eb="8">
      <t>ベッシ</t>
    </rPh>
    <rPh sb="10" eb="12">
      <t>センヨウ</t>
    </rPh>
    <rPh sb="15" eb="17">
      <t>ニュウリョク</t>
    </rPh>
    <rPh sb="21" eb="23">
      <t>デンシ</t>
    </rPh>
    <rPh sb="26" eb="28">
      <t>シンセイ</t>
    </rPh>
    <rPh sb="36" eb="38">
      <t>シンセイ</t>
    </rPh>
    <rPh sb="38" eb="39">
      <t>フク</t>
    </rPh>
    <rPh sb="42" eb="44">
      <t>バアイ</t>
    </rPh>
    <rPh sb="47" eb="51">
      <t>シンセイショルイ</t>
    </rPh>
    <rPh sb="64" eb="66">
      <t>テンプ</t>
    </rPh>
    <phoneticPr fontId="1"/>
  </si>
  <si>
    <t>〒</t>
    <phoneticPr fontId="1"/>
  </si>
  <si>
    <t>-</t>
    <phoneticPr fontId="1"/>
  </si>
  <si>
    <t>申請番号</t>
    <rPh sb="0" eb="4">
      <t>シンセイバンゴウ</t>
    </rPh>
    <phoneticPr fontId="1"/>
  </si>
  <si>
    <t>▼通称名用▼</t>
    <rPh sb="1" eb="4">
      <t>ツウショウメイ</t>
    </rPh>
    <rPh sb="4" eb="5">
      <t>ヨウ</t>
    </rPh>
    <phoneticPr fontId="1"/>
  </si>
  <si>
    <t>F1V</t>
    <phoneticPr fontId="1"/>
  </si>
  <si>
    <t>F1T</t>
    <phoneticPr fontId="1"/>
  </si>
  <si>
    <t>ELEMO-K</t>
    <phoneticPr fontId="1"/>
  </si>
  <si>
    <t>ELEMO</t>
    <phoneticPr fontId="1"/>
  </si>
  <si>
    <t>ELEMO-L</t>
    <phoneticPr fontId="1"/>
  </si>
  <si>
    <t>登録年月日/交付年月日
（補助事業完了日）
（西暦）</t>
    <rPh sb="0" eb="5">
      <t>トウロクネンガッピ</t>
    </rPh>
    <rPh sb="6" eb="8">
      <t>コウフ</t>
    </rPh>
    <rPh sb="8" eb="11">
      <t>ネンガッピ</t>
    </rPh>
    <rPh sb="13" eb="17">
      <t>ホジョジギョウ</t>
    </rPh>
    <rPh sb="17" eb="20">
      <t>カンリョウビ</t>
    </rPh>
    <rPh sb="23" eb="25">
      <t>セイレキ</t>
    </rPh>
    <phoneticPr fontId="1"/>
  </si>
  <si>
    <r>
      <t>◆様式第11（別紙1）は</t>
    </r>
    <r>
      <rPr>
        <b/>
        <u/>
        <sz val="11"/>
        <color theme="1"/>
        <rFont val="游ゴシック"/>
        <family val="3"/>
        <charset val="128"/>
        <scheme val="minor"/>
      </rPr>
      <t>「車両毎」に提出が必要</t>
    </r>
    <r>
      <rPr>
        <b/>
        <sz val="11"/>
        <color theme="1"/>
        <rFont val="游ゴシック"/>
        <family val="3"/>
        <charset val="128"/>
        <scheme val="minor"/>
      </rPr>
      <t>となるため、2台目以降は本Excelブックを必要な台数分コピーして作成してください。◆</t>
    </r>
    <rPh sb="1" eb="4">
      <t>ヨウシキダイ</t>
    </rPh>
    <rPh sb="7" eb="9">
      <t>ベッシ</t>
    </rPh>
    <rPh sb="13" eb="16">
      <t>シャリョウゴト</t>
    </rPh>
    <rPh sb="18" eb="20">
      <t>テイシュツ</t>
    </rPh>
    <rPh sb="21" eb="23">
      <t>ヒツヨウ</t>
    </rPh>
    <rPh sb="30" eb="32">
      <t>ダイメ</t>
    </rPh>
    <rPh sb="32" eb="34">
      <t>イコウ</t>
    </rPh>
    <rPh sb="35" eb="36">
      <t>ホン</t>
    </rPh>
    <rPh sb="45" eb="47">
      <t>ヒツヨウ</t>
    </rPh>
    <rPh sb="48" eb="51">
      <t>ダイスウブン</t>
    </rPh>
    <rPh sb="56" eb="58">
      <t>サクセイ</t>
    </rPh>
    <phoneticPr fontId="1"/>
  </si>
  <si>
    <t>柳州五菱</t>
    <rPh sb="0" eb="1">
      <t>ヤナギ</t>
    </rPh>
    <rPh sb="1" eb="2">
      <t>シュウ</t>
    </rPh>
    <rPh sb="2" eb="3">
      <t>ゴ</t>
    </rPh>
    <rPh sb="3" eb="4">
      <t>リョウ</t>
    </rPh>
    <phoneticPr fontId="1"/>
  </si>
  <si>
    <t>柳州五菱</t>
    <phoneticPr fontId="1"/>
  </si>
  <si>
    <t>FC小型トラック</t>
    <rPh sb="2" eb="4">
      <t>コガタ</t>
    </rPh>
    <phoneticPr fontId="1"/>
  </si>
  <si>
    <t>NPR88AN改</t>
    <rPh sb="7" eb="8">
      <t>カイ</t>
    </rPh>
    <phoneticPr fontId="1"/>
  </si>
  <si>
    <t>トヨタ</t>
    <phoneticPr fontId="1"/>
  </si>
  <si>
    <t>DFSKまたは不明</t>
    <rPh sb="7" eb="9">
      <t>フメイ</t>
    </rPh>
    <phoneticPr fontId="1"/>
  </si>
  <si>
    <t>DFSKまたは不明</t>
    <phoneticPr fontId="1"/>
  </si>
  <si>
    <r>
      <t xml:space="preserve">補助対象車両
</t>
    </r>
    <r>
      <rPr>
        <sz val="10"/>
        <color theme="1"/>
        <rFont val="ＭＳ Ｐ明朝"/>
        <family val="1"/>
        <charset val="128"/>
      </rPr>
      <t>（＊該当項目に〇を付す）</t>
    </r>
    <rPh sb="0" eb="2">
      <t>ホジョ</t>
    </rPh>
    <rPh sb="2" eb="4">
      <t>タイショウ</t>
    </rPh>
    <rPh sb="4" eb="6">
      <t>シャリョウ</t>
    </rPh>
    <phoneticPr fontId="1"/>
  </si>
  <si>
    <t>注１　車台番号ごとに本様式（別紙1）を複数枚記載して添付する</t>
    <rPh sb="0" eb="1">
      <t>チュウ</t>
    </rPh>
    <rPh sb="3" eb="7">
      <t>シャダイバンゴウ</t>
    </rPh>
    <rPh sb="10" eb="11">
      <t>ホン</t>
    </rPh>
    <rPh sb="11" eb="13">
      <t>ヨウシキ</t>
    </rPh>
    <rPh sb="14" eb="16">
      <t>ベッシ</t>
    </rPh>
    <rPh sb="19" eb="21">
      <t>フクスウ</t>
    </rPh>
    <rPh sb="21" eb="22">
      <t>マイ</t>
    </rPh>
    <rPh sb="22" eb="24">
      <t>キサイ</t>
    </rPh>
    <rPh sb="26" eb="28">
      <t>テンプ</t>
    </rPh>
    <phoneticPr fontId="1"/>
  </si>
  <si>
    <t>リース 料 金 算 定 根 拠 明 細 書</t>
    <rPh sb="4" eb="5">
      <t>リョウ</t>
    </rPh>
    <rPh sb="6" eb="7">
      <t>キン</t>
    </rPh>
    <rPh sb="8" eb="9">
      <t>サン</t>
    </rPh>
    <rPh sb="10" eb="11">
      <t>サダム</t>
    </rPh>
    <rPh sb="12" eb="13">
      <t>ネ</t>
    </rPh>
    <rPh sb="14" eb="15">
      <t>キョ</t>
    </rPh>
    <rPh sb="16" eb="17">
      <t>メイ</t>
    </rPh>
    <rPh sb="18" eb="19">
      <t>ホソ</t>
    </rPh>
    <rPh sb="20" eb="21">
      <t>ショ</t>
    </rPh>
    <phoneticPr fontId="28"/>
  </si>
  <si>
    <t>申請者
氏名又は名称</t>
    <rPh sb="0" eb="3">
      <t>シンセイシャ</t>
    </rPh>
    <rPh sb="4" eb="6">
      <t>シメイ</t>
    </rPh>
    <rPh sb="6" eb="7">
      <t>マタ</t>
    </rPh>
    <rPh sb="8" eb="10">
      <t>メイショウ</t>
    </rPh>
    <phoneticPr fontId="28"/>
  </si>
  <si>
    <t>車名</t>
    <rPh sb="0" eb="1">
      <t>クルマ</t>
    </rPh>
    <rPh sb="1" eb="2">
      <t>メイ</t>
    </rPh>
    <phoneticPr fontId="28"/>
  </si>
  <si>
    <t>：</t>
    <phoneticPr fontId="28"/>
  </si>
  <si>
    <t>型式</t>
    <rPh sb="0" eb="1">
      <t>カタ</t>
    </rPh>
    <rPh sb="1" eb="2">
      <t>シキ</t>
    </rPh>
    <phoneticPr fontId="28"/>
  </si>
  <si>
    <t>登録番号</t>
    <rPh sb="0" eb="2">
      <t>トウロク</t>
    </rPh>
    <rPh sb="2" eb="4">
      <t>バンゴウ</t>
    </rPh>
    <phoneticPr fontId="28"/>
  </si>
  <si>
    <t>貸与先</t>
    <rPh sb="0" eb="1">
      <t>カシ</t>
    </rPh>
    <rPh sb="1" eb="2">
      <t>クミ</t>
    </rPh>
    <rPh sb="2" eb="3">
      <t>サキ</t>
    </rPh>
    <phoneticPr fontId="28"/>
  </si>
  <si>
    <t>貸与月数</t>
    <rPh sb="0" eb="1">
      <t>カシ</t>
    </rPh>
    <rPh sb="1" eb="2">
      <t>クミ</t>
    </rPh>
    <rPh sb="2" eb="3">
      <t>ツキ</t>
    </rPh>
    <rPh sb="3" eb="4">
      <t>カズ</t>
    </rPh>
    <phoneticPr fontId="28"/>
  </si>
  <si>
    <t>ヶ月</t>
    <rPh sb="1" eb="2">
      <t>ゲツ</t>
    </rPh>
    <phoneticPr fontId="28"/>
  </si>
  <si>
    <t>単位：円、消費税抜き</t>
    <rPh sb="0" eb="2">
      <t>タンイ</t>
    </rPh>
    <rPh sb="3" eb="4">
      <t>エン</t>
    </rPh>
    <rPh sb="5" eb="8">
      <t>ショウヒゼイ</t>
    </rPh>
    <rPh sb="8" eb="9">
      <t>ヌ</t>
    </rPh>
    <phoneticPr fontId="28"/>
  </si>
  <si>
    <t>項目</t>
    <rPh sb="0" eb="2">
      <t>コウモク</t>
    </rPh>
    <phoneticPr fontId="28"/>
  </si>
  <si>
    <t>通常料金</t>
    <rPh sb="0" eb="2">
      <t>ツウジョウ</t>
    </rPh>
    <rPh sb="2" eb="4">
      <t>リョウキン</t>
    </rPh>
    <phoneticPr fontId="28"/>
  </si>
  <si>
    <t>補助金適用料金</t>
    <rPh sb="0" eb="3">
      <t>ホジョキン</t>
    </rPh>
    <rPh sb="3" eb="5">
      <t>テキヨウ</t>
    </rPh>
    <rPh sb="5" eb="7">
      <t>リョウキン</t>
    </rPh>
    <phoneticPr fontId="28"/>
  </si>
  <si>
    <t>備　　　考</t>
    <phoneticPr fontId="28"/>
  </si>
  <si>
    <t>車両価格</t>
    <rPh sb="0" eb="2">
      <t>シャリョウ</t>
    </rPh>
    <rPh sb="2" eb="4">
      <t>カカク</t>
    </rPh>
    <phoneticPr fontId="28"/>
  </si>
  <si>
    <t>補助金</t>
    <rPh sb="0" eb="3">
      <t>ホジョキン</t>
    </rPh>
    <phoneticPr fontId="28"/>
  </si>
  <si>
    <t>▲</t>
    <phoneticPr fontId="28"/>
  </si>
  <si>
    <t>小計(①)</t>
    <rPh sb="0" eb="2">
      <t>ショウケイ</t>
    </rPh>
    <phoneticPr fontId="28"/>
  </si>
  <si>
    <t>諸税等</t>
    <rPh sb="0" eb="1">
      <t>ショ</t>
    </rPh>
    <rPh sb="1" eb="2">
      <t>ゼイ</t>
    </rPh>
    <rPh sb="2" eb="3">
      <t>トウ</t>
    </rPh>
    <phoneticPr fontId="28"/>
  </si>
  <si>
    <t>金利等</t>
    <rPh sb="0" eb="2">
      <t>キンリ</t>
    </rPh>
    <rPh sb="2" eb="3">
      <t>ナド</t>
    </rPh>
    <phoneticPr fontId="28"/>
  </si>
  <si>
    <t>小計(②)</t>
    <rPh sb="0" eb="2">
      <t>ショウケイ</t>
    </rPh>
    <phoneticPr fontId="28"/>
  </si>
  <si>
    <t>残存価格(③)</t>
    <rPh sb="0" eb="2">
      <t>ザンソン</t>
    </rPh>
    <rPh sb="2" eb="4">
      <t>カカク</t>
    </rPh>
    <phoneticPr fontId="28"/>
  </si>
  <si>
    <t>合計(①+②-③)</t>
    <rPh sb="0" eb="2">
      <t>ゴウケイ</t>
    </rPh>
    <phoneticPr fontId="28"/>
  </si>
  <si>
    <t>差</t>
    <rPh sb="0" eb="1">
      <t>サ</t>
    </rPh>
    <phoneticPr fontId="1"/>
  </si>
  <si>
    <t>リース料月額</t>
    <rPh sb="3" eb="4">
      <t>リョウ</t>
    </rPh>
    <rPh sb="4" eb="6">
      <t>ゲツガク</t>
    </rPh>
    <phoneticPr fontId="28"/>
  </si>
  <si>
    <t>※車両価格は様式第１の補助対象経費とする</t>
    <rPh sb="1" eb="3">
      <t>シャリョウ</t>
    </rPh>
    <rPh sb="3" eb="5">
      <t>カカク</t>
    </rPh>
    <rPh sb="6" eb="8">
      <t>ヨウシキ</t>
    </rPh>
    <rPh sb="8" eb="9">
      <t>ダイ</t>
    </rPh>
    <rPh sb="11" eb="13">
      <t>ホジョ</t>
    </rPh>
    <rPh sb="13" eb="15">
      <t>タイショウ</t>
    </rPh>
    <rPh sb="15" eb="17">
      <t>ケイヒ</t>
    </rPh>
    <phoneticPr fontId="28"/>
  </si>
  <si>
    <t>リース料合計→</t>
    <rPh sb="3" eb="4">
      <t>リョウ</t>
    </rPh>
    <rPh sb="4" eb="6">
      <t>ゴウケイ</t>
    </rPh>
    <phoneticPr fontId="28"/>
  </si>
  <si>
    <t>←合計（①＋②-③）と同じであること</t>
    <rPh sb="1" eb="3">
      <t>ゴウケイ</t>
    </rPh>
    <rPh sb="11" eb="12">
      <t>オナ</t>
    </rPh>
    <phoneticPr fontId="28"/>
  </si>
  <si>
    <t>（貸与月数ｘリース料月額）</t>
    <rPh sb="1" eb="3">
      <t>タイヨ</t>
    </rPh>
    <rPh sb="3" eb="5">
      <t>ゲッスウ</t>
    </rPh>
    <rPh sb="9" eb="10">
      <t>リョウ</t>
    </rPh>
    <rPh sb="10" eb="12">
      <t>ゲツガク</t>
    </rPh>
    <phoneticPr fontId="28"/>
  </si>
  <si>
    <t>回</t>
    <rPh sb="0" eb="1">
      <t>カイ</t>
    </rPh>
    <phoneticPr fontId="28"/>
  </si>
  <si>
    <t>前払い金等</t>
    <rPh sb="0" eb="2">
      <t>マエバラ</t>
    </rPh>
    <rPh sb="3" eb="4">
      <t>キン</t>
    </rPh>
    <rPh sb="4" eb="5">
      <t>トウ</t>
    </rPh>
    <phoneticPr fontId="28"/>
  </si>
  <si>
    <t>頭金として</t>
    <rPh sb="0" eb="2">
      <t>アタマキン</t>
    </rPh>
    <phoneticPr fontId="28"/>
  </si>
  <si>
    <t>リース料合計＋前払い金</t>
    <rPh sb="3" eb="4">
      <t>リョウ</t>
    </rPh>
    <rPh sb="4" eb="6">
      <t>ゴウケイ</t>
    </rPh>
    <rPh sb="7" eb="9">
      <t>マエバラ</t>
    </rPh>
    <rPh sb="10" eb="11">
      <t>キン</t>
    </rPh>
    <phoneticPr fontId="28"/>
  </si>
  <si>
    <t>（貸与月数ｘリース料月額）＋前払い金</t>
    <rPh sb="1" eb="3">
      <t>タイヨ</t>
    </rPh>
    <rPh sb="3" eb="5">
      <t>ゲッスウ</t>
    </rPh>
    <rPh sb="9" eb="10">
      <t>リョウ</t>
    </rPh>
    <rPh sb="10" eb="12">
      <t>ゲツガク</t>
    </rPh>
    <rPh sb="14" eb="16">
      <t>マエバラ</t>
    </rPh>
    <rPh sb="17" eb="18">
      <t>キン</t>
    </rPh>
    <phoneticPr fontId="28"/>
  </si>
  <si>
    <t>MINICAB-MiEV2シーター</t>
  </si>
  <si>
    <t>MINICAB-MiEV4シーター</t>
  </si>
  <si>
    <t>OHKUMA-LV270L</t>
    <phoneticPr fontId="1"/>
  </si>
  <si>
    <t>U69VHLDDG</t>
    <phoneticPr fontId="1"/>
  </si>
  <si>
    <t>U69VHLDDF</t>
    <phoneticPr fontId="1"/>
  </si>
  <si>
    <t>▼基準額算出用</t>
    <rPh sb="1" eb="4">
      <t>キジュンガク</t>
    </rPh>
    <rPh sb="4" eb="7">
      <t>サンシュツヨウ</t>
    </rPh>
    <phoneticPr fontId="1"/>
  </si>
  <si>
    <t>MINICAB-EV2シーター</t>
    <phoneticPr fontId="1"/>
  </si>
  <si>
    <t>MINICAB-EV4シーター</t>
    <phoneticPr fontId="1"/>
  </si>
  <si>
    <t>エルフmio EV</t>
    <phoneticPr fontId="1"/>
  </si>
  <si>
    <t>OHKUMA-TX200L</t>
    <phoneticPr fontId="1"/>
  </si>
  <si>
    <t>WS5040XXYBEV</t>
    <phoneticPr fontId="1"/>
  </si>
  <si>
    <t>NHR48AF</t>
    <phoneticPr fontId="1"/>
  </si>
  <si>
    <t>WA20VP</t>
    <phoneticPr fontId="1"/>
  </si>
  <si>
    <t>E1</t>
    <phoneticPr fontId="1"/>
  </si>
  <si>
    <t>E2</t>
    <phoneticPr fontId="1"/>
  </si>
  <si>
    <t>F1VS4</t>
    <phoneticPr fontId="1"/>
  </si>
  <si>
    <t>TVC-072</t>
    <phoneticPr fontId="1"/>
  </si>
  <si>
    <t>CENNTROまたは不明</t>
    <rPh sb="10" eb="12">
      <t>フメイ</t>
    </rPh>
    <phoneticPr fontId="1"/>
  </si>
  <si>
    <t>CENNTROまたは不明</t>
    <rPh sb="10" eb="12">
      <t>フメイ</t>
    </rPh>
    <phoneticPr fontId="1"/>
  </si>
  <si>
    <t>令和5年度繰り越し予算　商用車の電動化促進事業</t>
    <rPh sb="0" eb="2">
      <t>レイワ</t>
    </rPh>
    <rPh sb="3" eb="5">
      <t>ネンド</t>
    </rPh>
    <rPh sb="5" eb="6">
      <t>ク</t>
    </rPh>
    <rPh sb="7" eb="8">
      <t>コ</t>
    </rPh>
    <rPh sb="9" eb="11">
      <t>ヨサン</t>
    </rPh>
    <rPh sb="12" eb="15">
      <t>ショウヨウシャ</t>
    </rPh>
    <rPh sb="16" eb="23">
      <t>デンドウカソクシンジギョウ</t>
    </rPh>
    <phoneticPr fontId="1"/>
  </si>
  <si>
    <t>2024/5/27更新</t>
    <rPh sb="9" eb="11">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</si>
</sst>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00"/>
    <numFmt numFmtId="178" formatCode="000"/>
    <numFmt numFmtId="179" formatCode="[$-F800]dddd\,\ mmmm\ dd\,\ yyyy"/>
    <numFmt numFmtId="180" formatCode="#,##0_);[Red]\(#,##0\)"/>
    <numFmt numFmtId="181" formatCode="0_ "/>
    <numFmt numFmtId="182" formatCode="#,##0;[Red]#,##0"/>
    <numFmt numFmtId="183" formatCode="#,##0;&quot;▲ &quot;#,##0"/>
  </numFmts>
  <fonts count="4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2"/>
      <color theme="1"/>
      <name val="ＭＳ Ｐ明朝"/>
      <family val="1"/>
      <charset val="128"/>
    </font>
    <font>
      <sz val="12"/>
      <color rgb="FF000000"/>
      <name val="ＭＳ Ｐ明朝"/>
      <family val="1"/>
      <charset val="128"/>
    </font>
    <font>
      <vertAlign val="superscript"/>
      <sz val="12"/>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10"/>
      <color theme="1"/>
      <name val="ＭＳ Ｐ明朝"/>
      <family val="1"/>
      <charset val="128"/>
    </font>
    <font>
      <vertAlign val="superscript"/>
      <sz val="10"/>
      <color theme="1"/>
      <name val="ＭＳ Ｐ明朝"/>
      <family val="1"/>
      <charset val="128"/>
    </font>
    <font>
      <sz val="10"/>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sz val="11"/>
      <color rgb="FF0070C0"/>
      <name val="游ゴシック"/>
      <family val="2"/>
      <charset val="128"/>
      <scheme val="minor"/>
    </font>
    <font>
      <sz val="11"/>
      <color rgb="FF0070C0"/>
      <name val="游ゴシック"/>
      <family val="3"/>
      <charset val="128"/>
      <scheme val="minor"/>
    </font>
    <font>
      <sz val="14"/>
      <color theme="1"/>
      <name val="游ゴシック"/>
      <family val="2"/>
      <charset val="128"/>
      <scheme val="minor"/>
    </font>
    <font>
      <b/>
      <sz val="11"/>
      <color rgb="FFFF0000"/>
      <name val="游ゴシック"/>
      <family val="3"/>
      <charset val="128"/>
      <scheme val="minor"/>
    </font>
    <font>
      <b/>
      <sz val="20"/>
      <color rgb="FFFF0000"/>
      <name val="游ゴシック"/>
      <family val="3"/>
      <charset val="128"/>
      <scheme val="minor"/>
    </font>
    <font>
      <sz val="14"/>
      <color theme="1"/>
      <name val="ＭＳ Ｐ明朝"/>
      <family val="1"/>
      <charset val="128"/>
    </font>
    <font>
      <sz val="18"/>
      <color theme="1"/>
      <name val="ＭＳ Ｐ明朝"/>
      <family val="1"/>
      <charset val="128"/>
    </font>
    <font>
      <sz val="11"/>
      <color theme="1"/>
      <name val="游ゴシック"/>
      <family val="3"/>
      <charset val="128"/>
      <scheme val="minor"/>
    </font>
    <font>
      <b/>
      <u/>
      <sz val="11"/>
      <color theme="1"/>
      <name val="游ゴシック"/>
      <family val="3"/>
      <charset val="128"/>
      <scheme val="minor"/>
    </font>
    <font>
      <sz val="11"/>
      <name val="ＭＳ Ｐゴシック"/>
      <family val="3"/>
      <charset val="128"/>
    </font>
    <font>
      <sz val="10"/>
      <name val="ＭＳ 明朝"/>
      <family val="1"/>
      <charset val="128"/>
    </font>
    <font>
      <sz val="10"/>
      <color rgb="FF000000"/>
      <name val="ＭＳ Ｐ明朝"/>
      <family val="1"/>
      <charset val="128"/>
    </font>
    <font>
      <sz val="10"/>
      <color indexed="10"/>
      <name val="ＭＳ 明朝"/>
      <family val="1"/>
      <charset val="128"/>
    </font>
    <font>
      <b/>
      <sz val="14"/>
      <name val="ＭＳ 明朝"/>
      <family val="1"/>
      <charset val="128"/>
    </font>
    <font>
      <sz val="6"/>
      <name val="ＭＳ Ｐゴシック"/>
      <family val="3"/>
      <charset val="128"/>
    </font>
    <font>
      <b/>
      <sz val="10"/>
      <name val="ＭＳ 明朝"/>
      <family val="1"/>
      <charset val="128"/>
    </font>
    <font>
      <sz val="14"/>
      <name val="ＭＳ 明朝"/>
      <family val="1"/>
      <charset val="128"/>
    </font>
    <font>
      <sz val="8"/>
      <name val="ＭＳ 明朝"/>
      <family val="1"/>
      <charset val="128"/>
    </font>
    <font>
      <sz val="11"/>
      <name val="ＭＳ 明朝"/>
      <family val="1"/>
      <charset val="128"/>
    </font>
    <font>
      <sz val="11"/>
      <color indexed="12"/>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sz val="11"/>
      <color rgb="FF000000"/>
      <name val="ＭＳ Ｐゴシック"/>
      <family val="3"/>
      <charset val="128"/>
    </font>
    <font>
      <sz val="10"/>
      <color rgb="FFFF0000"/>
      <name val="ＭＳ 明朝"/>
      <family val="1"/>
      <charset val="128"/>
    </font>
    <font>
      <sz val="6"/>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theme="3" tint="-0.249977111117893"/>
      </left>
      <right/>
      <top style="medium">
        <color theme="3" tint="-0.249977111117893"/>
      </top>
      <bottom style="medium">
        <color theme="3" tint="-0.249977111117893"/>
      </bottom>
      <diagonal/>
    </border>
    <border>
      <left/>
      <right/>
      <top style="medium">
        <color theme="3" tint="-0.249977111117893"/>
      </top>
      <bottom style="medium">
        <color theme="3" tint="-0.249977111117893"/>
      </bottom>
      <diagonal/>
    </border>
    <border>
      <left/>
      <right style="medium">
        <color theme="3" tint="-0.249977111117893"/>
      </right>
      <top style="medium">
        <color theme="3" tint="-0.249977111117893"/>
      </top>
      <bottom style="medium">
        <color theme="3" tint="-0.249977111117893"/>
      </bottom>
      <diagonal/>
    </border>
  </borders>
  <cellStyleXfs count="4">
    <xf numFmtId="0" fontId="0" fillId="0" borderId="0">
      <alignment vertical="center"/>
    </xf>
    <xf numFmtId="38" fontId="13" fillId="0" borderId="0" applyFon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cellStyleXfs>
  <cellXfs count="271">
    <xf numFmtId="0" fontId="0" fillId="0" borderId="0" xfId="0">
      <alignment vertical="center"/>
    </xf>
    <xf numFmtId="3" fontId="0" fillId="0" borderId="5" xfId="0" applyNumberFormat="1" applyBorder="1" applyAlignment="1">
      <alignment vertical="center"/>
    </xf>
    <xf numFmtId="3" fontId="0" fillId="0" borderId="0" xfId="0" applyNumberFormat="1" applyAlignment="1">
      <alignment vertical="center"/>
    </xf>
    <xf numFmtId="0" fontId="3" fillId="0" borderId="0" xfId="0" applyFont="1">
      <alignment vertical="center"/>
    </xf>
    <xf numFmtId="0" fontId="4" fillId="0" borderId="0" xfId="0" applyFont="1" applyAlignment="1">
      <alignment horizontal="left" vertical="center"/>
    </xf>
    <xf numFmtId="0" fontId="3" fillId="0" borderId="0" xfId="0" applyFont="1" applyAlignment="1">
      <alignment vertical="top"/>
    </xf>
    <xf numFmtId="0" fontId="6" fillId="0" borderId="1" xfId="0" applyFont="1" applyBorder="1" applyAlignment="1">
      <alignment horizontal="center" vertical="center" wrapText="1"/>
    </xf>
    <xf numFmtId="0" fontId="9" fillId="0" borderId="1" xfId="0" applyFont="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lignment vertical="center"/>
    </xf>
    <xf numFmtId="0" fontId="3" fillId="0" borderId="4"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0" fillId="0" borderId="0" xfId="0" applyFill="1">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0" fillId="0" borderId="11" xfId="0" applyBorder="1" applyAlignment="1">
      <alignment horizontal="center" vertical="center"/>
    </xf>
    <xf numFmtId="0" fontId="0" fillId="4" borderId="0" xfId="0" applyFill="1">
      <alignment vertical="center"/>
    </xf>
    <xf numFmtId="0" fontId="3" fillId="0" borderId="3" xfId="0" applyFont="1" applyBorder="1">
      <alignment vertical="center"/>
    </xf>
    <xf numFmtId="0" fontId="3" fillId="0" borderId="14"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14" fillId="0" borderId="0" xfId="0" applyFont="1">
      <alignment vertical="center"/>
    </xf>
    <xf numFmtId="0" fontId="15" fillId="0" borderId="0" xfId="0" applyFont="1">
      <alignment vertical="center"/>
    </xf>
    <xf numFmtId="0" fontId="0" fillId="0" borderId="0" xfId="0" applyBorder="1" applyAlignment="1">
      <alignment vertical="center"/>
    </xf>
    <xf numFmtId="0" fontId="0" fillId="0" borderId="0" xfId="0" applyBorder="1">
      <alignment vertical="center"/>
    </xf>
    <xf numFmtId="0" fontId="0" fillId="0" borderId="0" xfId="0" applyFill="1" applyBorder="1">
      <alignment vertical="center"/>
    </xf>
    <xf numFmtId="0" fontId="0" fillId="0" borderId="0" xfId="0" applyBorder="1" applyAlignment="1" applyProtection="1">
      <alignment horizontal="center" vertical="center"/>
    </xf>
    <xf numFmtId="0" fontId="14" fillId="0" borderId="15" xfId="0" applyFont="1" applyBorder="1">
      <alignment vertical="center"/>
    </xf>
    <xf numFmtId="0" fontId="0" fillId="0" borderId="8" xfId="0" applyBorder="1">
      <alignment vertical="center"/>
    </xf>
    <xf numFmtId="0" fontId="2"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0" fillId="3" borderId="0" xfId="0" applyFill="1" applyBorder="1">
      <alignment vertical="center"/>
    </xf>
    <xf numFmtId="0" fontId="0" fillId="2" borderId="0" xfId="0" applyFill="1" applyBorder="1">
      <alignment vertical="center"/>
    </xf>
    <xf numFmtId="0" fontId="0" fillId="4" borderId="0" xfId="0" applyFill="1" applyBorder="1">
      <alignment vertical="center"/>
    </xf>
    <xf numFmtId="0" fontId="17" fillId="4" borderId="0" xfId="0" applyFont="1" applyFill="1" applyBorder="1">
      <alignment vertical="center"/>
    </xf>
    <xf numFmtId="0" fontId="18" fillId="4" borderId="0" xfId="0" applyFont="1" applyFill="1" applyBorder="1">
      <alignment vertical="center"/>
    </xf>
    <xf numFmtId="0" fontId="12" fillId="4" borderId="0" xfId="0" applyFont="1" applyFill="1">
      <alignment vertical="center"/>
    </xf>
    <xf numFmtId="0" fontId="12" fillId="0" borderId="0" xfId="0" applyFont="1">
      <alignment vertical="center"/>
    </xf>
    <xf numFmtId="0" fontId="0" fillId="0" borderId="8" xfId="0" applyBorder="1" applyAlignment="1" applyProtection="1">
      <alignment horizontal="center" vertical="center"/>
    </xf>
    <xf numFmtId="38" fontId="0" fillId="0" borderId="0" xfId="1" applyFont="1">
      <alignment vertical="center"/>
    </xf>
    <xf numFmtId="0" fontId="21" fillId="0" borderId="0" xfId="0" applyFont="1" applyFill="1">
      <alignment vertical="center"/>
    </xf>
    <xf numFmtId="0" fontId="0" fillId="4" borderId="0" xfId="0" applyFill="1" applyBorder="1" applyAlignment="1">
      <alignment horizontal="left" vertical="center"/>
    </xf>
    <xf numFmtId="0" fontId="0" fillId="0" borderId="0" xfId="0" applyFill="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2" fillId="0" borderId="10" xfId="0" applyFont="1"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178" fontId="0" fillId="0" borderId="1" xfId="0" applyNumberFormat="1" applyBorder="1" applyAlignment="1" applyProtection="1">
      <alignment horizontal="center" vertical="center"/>
      <protection locked="0"/>
    </xf>
    <xf numFmtId="0" fontId="0" fillId="4" borderId="0" xfId="0" applyFill="1" applyAlignment="1">
      <alignment horizontal="right"/>
    </xf>
    <xf numFmtId="0" fontId="3" fillId="0" borderId="3" xfId="0" applyFont="1" applyBorder="1" applyAlignment="1">
      <alignment horizontal="center" vertical="center"/>
    </xf>
    <xf numFmtId="0" fontId="0" fillId="0" borderId="1" xfId="0" applyBorder="1" applyAlignment="1" applyProtection="1">
      <alignment horizontal="center" vertical="center"/>
      <protection locked="0"/>
    </xf>
    <xf numFmtId="49" fontId="24" fillId="0" borderId="0" xfId="2" applyNumberFormat="1" applyFont="1" applyBorder="1" applyAlignment="1">
      <alignment vertical="center"/>
    </xf>
    <xf numFmtId="0" fontId="25" fillId="0" borderId="0" xfId="2" applyFont="1" applyBorder="1">
      <alignment vertical="center"/>
    </xf>
    <xf numFmtId="49" fontId="24" fillId="0" borderId="0" xfId="2" applyNumberFormat="1" applyFont="1" applyAlignment="1">
      <alignment vertical="center"/>
    </xf>
    <xf numFmtId="0" fontId="23" fillId="0" borderId="0" xfId="2" applyBorder="1" applyAlignment="1">
      <alignment vertical="center"/>
    </xf>
    <xf numFmtId="49" fontId="30" fillId="0" borderId="0" xfId="2" applyNumberFormat="1" applyFont="1" applyBorder="1" applyAlignment="1">
      <alignment vertical="center"/>
    </xf>
    <xf numFmtId="49" fontId="32" fillId="0" borderId="0" xfId="2" applyNumberFormat="1" applyFont="1" applyBorder="1" applyAlignment="1">
      <alignment vertical="center"/>
    </xf>
    <xf numFmtId="49" fontId="32" fillId="0" borderId="0" xfId="2" applyNumberFormat="1" applyFont="1" applyAlignment="1">
      <alignment vertical="center"/>
    </xf>
    <xf numFmtId="0" fontId="32" fillId="0" borderId="0" xfId="2" applyNumberFormat="1" applyFont="1" applyBorder="1" applyAlignment="1">
      <alignment vertical="center"/>
    </xf>
    <xf numFmtId="0" fontId="32" fillId="0" borderId="0" xfId="2" applyFont="1" applyBorder="1" applyAlignment="1">
      <alignment vertical="center"/>
    </xf>
    <xf numFmtId="49" fontId="33" fillId="0" borderId="0" xfId="2" applyNumberFormat="1" applyFont="1" applyBorder="1" applyAlignment="1">
      <alignment vertical="center" shrinkToFit="1"/>
    </xf>
    <xf numFmtId="49" fontId="33" fillId="0" borderId="0" xfId="2" applyNumberFormat="1" applyFont="1" applyBorder="1" applyAlignment="1">
      <alignment vertical="center"/>
    </xf>
    <xf numFmtId="49" fontId="32" fillId="0" borderId="0" xfId="2" applyNumberFormat="1" applyFont="1" applyBorder="1" applyAlignment="1">
      <alignment horizontal="center" vertical="center"/>
    </xf>
    <xf numFmtId="180" fontId="32" fillId="0" borderId="0" xfId="2" applyNumberFormat="1" applyFont="1" applyBorder="1" applyAlignment="1">
      <alignment vertical="center" shrinkToFit="1"/>
    </xf>
    <xf numFmtId="0" fontId="32" fillId="0" borderId="0" xfId="2" applyFont="1" applyBorder="1" applyAlignment="1">
      <alignment vertical="center" shrinkToFit="1"/>
    </xf>
    <xf numFmtId="180" fontId="33" fillId="0" borderId="0" xfId="2" applyNumberFormat="1" applyFont="1" applyBorder="1" applyAlignment="1">
      <alignment vertical="center" shrinkToFit="1"/>
    </xf>
    <xf numFmtId="49" fontId="24" fillId="0" borderId="0" xfId="2" applyNumberFormat="1" applyFont="1" applyBorder="1" applyAlignment="1">
      <alignment horizontal="right" vertical="center"/>
    </xf>
    <xf numFmtId="49" fontId="35" fillId="0" borderId="24" xfId="2" applyNumberFormat="1" applyFont="1" applyBorder="1" applyAlignment="1">
      <alignment horizontal="center" vertical="center"/>
    </xf>
    <xf numFmtId="182" fontId="24" fillId="0" borderId="23" xfId="2" applyNumberFormat="1" applyFont="1" applyBorder="1" applyAlignment="1">
      <alignment horizontal="right" vertical="center"/>
    </xf>
    <xf numFmtId="49" fontId="24" fillId="0" borderId="24" xfId="2" applyNumberFormat="1" applyFont="1" applyBorder="1" applyAlignment="1">
      <alignment horizontal="center" vertical="center"/>
    </xf>
    <xf numFmtId="182" fontId="35" fillId="0" borderId="23" xfId="2" applyNumberFormat="1" applyFont="1" applyBorder="1" applyAlignment="1">
      <alignment horizontal="right" vertical="center"/>
    </xf>
    <xf numFmtId="49" fontId="35" fillId="0" borderId="15" xfId="2" applyNumberFormat="1" applyFont="1" applyBorder="1" applyAlignment="1">
      <alignment horizontal="center" vertical="center"/>
    </xf>
    <xf numFmtId="182" fontId="35" fillId="0" borderId="27" xfId="2" applyNumberFormat="1" applyFont="1" applyBorder="1" applyAlignment="1">
      <alignment horizontal="right" vertical="center"/>
    </xf>
    <xf numFmtId="49" fontId="35" fillId="0" borderId="32" xfId="2" applyNumberFormat="1" applyFont="1" applyBorder="1" applyAlignment="1">
      <alignment horizontal="center" vertical="center"/>
    </xf>
    <xf numFmtId="182" fontId="35" fillId="0" borderId="31" xfId="2" applyNumberFormat="1" applyFont="1" applyBorder="1" applyAlignment="1">
      <alignment horizontal="right" vertical="center"/>
    </xf>
    <xf numFmtId="0" fontId="37" fillId="0" borderId="0" xfId="2" applyFont="1" applyBorder="1" applyAlignment="1">
      <alignment horizontal="left" vertical="center" readingOrder="1"/>
    </xf>
    <xf numFmtId="182" fontId="38" fillId="0" borderId="23" xfId="2" applyNumberFormat="1" applyFont="1" applyBorder="1" applyAlignment="1">
      <alignment horizontal="right" vertical="center"/>
    </xf>
    <xf numFmtId="49" fontId="38" fillId="0" borderId="24" xfId="2" applyNumberFormat="1" applyFont="1" applyBorder="1" applyAlignment="1">
      <alignment horizontal="center" vertical="center"/>
    </xf>
    <xf numFmtId="49" fontId="35" fillId="0" borderId="35" xfId="2" applyNumberFormat="1" applyFont="1" applyBorder="1" applyAlignment="1">
      <alignment horizontal="center" vertical="center"/>
    </xf>
    <xf numFmtId="182" fontId="38" fillId="0" borderId="14" xfId="2" applyNumberFormat="1" applyFont="1" applyBorder="1" applyAlignment="1">
      <alignment horizontal="right" vertical="center"/>
    </xf>
    <xf numFmtId="49" fontId="38" fillId="0" borderId="35" xfId="2" applyNumberFormat="1" applyFont="1" applyBorder="1" applyAlignment="1">
      <alignment horizontal="center" vertical="center"/>
    </xf>
    <xf numFmtId="182" fontId="35" fillId="0" borderId="14" xfId="2" applyNumberFormat="1" applyFont="1" applyBorder="1" applyAlignment="1">
      <alignment horizontal="right" vertical="center"/>
    </xf>
    <xf numFmtId="49" fontId="35" fillId="0" borderId="19" xfId="2" applyNumberFormat="1" applyFont="1" applyBorder="1" applyAlignment="1">
      <alignment horizontal="center" vertical="center"/>
    </xf>
    <xf numFmtId="182" fontId="35" fillId="0" borderId="18" xfId="2" applyNumberFormat="1" applyFont="1" applyBorder="1" applyAlignment="1">
      <alignment horizontal="right" vertical="center"/>
    </xf>
    <xf numFmtId="49" fontId="24" fillId="0" borderId="19" xfId="2" applyNumberFormat="1" applyFont="1" applyBorder="1" applyAlignment="1">
      <alignment vertical="center"/>
    </xf>
    <xf numFmtId="49" fontId="35" fillId="0" borderId="19" xfId="2" applyNumberFormat="1" applyFont="1" applyBorder="1" applyAlignment="1">
      <alignment vertical="center"/>
    </xf>
    <xf numFmtId="182" fontId="35" fillId="0" borderId="18" xfId="2" applyNumberFormat="1" applyFont="1" applyBorder="1" applyAlignment="1">
      <alignment vertical="center"/>
    </xf>
    <xf numFmtId="49" fontId="24" fillId="0" borderId="0" xfId="2" applyNumberFormat="1" applyFont="1" applyBorder="1" applyAlignment="1">
      <alignment horizontal="center" vertical="center"/>
    </xf>
    <xf numFmtId="49" fontId="35" fillId="0" borderId="0" xfId="2" applyNumberFormat="1" applyFont="1" applyBorder="1" applyAlignment="1">
      <alignment horizontal="center" vertical="center"/>
    </xf>
    <xf numFmtId="182" fontId="35" fillId="0" borderId="0" xfId="2" applyNumberFormat="1" applyFont="1" applyBorder="1" applyAlignment="1">
      <alignment horizontal="right" vertical="center"/>
    </xf>
    <xf numFmtId="49" fontId="35" fillId="0" borderId="0" xfId="2" applyNumberFormat="1" applyFont="1" applyBorder="1" applyAlignment="1">
      <alignment vertical="center"/>
    </xf>
    <xf numFmtId="182" fontId="35" fillId="0" borderId="0" xfId="2" applyNumberFormat="1" applyFont="1" applyBorder="1" applyAlignment="1">
      <alignment vertical="center"/>
    </xf>
    <xf numFmtId="49" fontId="36" fillId="0" borderId="0" xfId="2" applyNumberFormat="1" applyFont="1" applyBorder="1" applyAlignment="1">
      <alignment vertical="center"/>
    </xf>
    <xf numFmtId="0" fontId="36" fillId="0" borderId="0" xfId="2" applyFont="1" applyBorder="1" applyAlignment="1">
      <alignment vertical="center"/>
    </xf>
    <xf numFmtId="49" fontId="24" fillId="0" borderId="0" xfId="2" applyNumberFormat="1" applyFont="1" applyBorder="1" applyAlignment="1">
      <alignment horizontal="left" vertical="center"/>
    </xf>
    <xf numFmtId="49" fontId="39" fillId="0" borderId="0" xfId="2" applyNumberFormat="1" applyFont="1" applyAlignment="1">
      <alignment vertical="center"/>
    </xf>
    <xf numFmtId="49" fontId="35" fillId="0" borderId="40" xfId="2" applyNumberFormat="1" applyFont="1" applyBorder="1" applyAlignment="1">
      <alignment horizontal="center" vertical="center"/>
    </xf>
    <xf numFmtId="182" fontId="35" fillId="0" borderId="39" xfId="2" applyNumberFormat="1" applyFont="1" applyBorder="1" applyAlignment="1">
      <alignment horizontal="right" vertical="center"/>
    </xf>
    <xf numFmtId="49" fontId="35" fillId="0" borderId="41" xfId="2" applyNumberFormat="1" applyFont="1" applyBorder="1" applyAlignment="1">
      <alignment vertical="center"/>
    </xf>
    <xf numFmtId="182" fontId="35" fillId="0" borderId="43" xfId="2" applyNumberFormat="1" applyFont="1" applyBorder="1" applyAlignment="1">
      <alignment vertical="center"/>
    </xf>
    <xf numFmtId="0" fontId="36" fillId="0" borderId="42" xfId="2" applyFont="1" applyBorder="1" applyAlignment="1">
      <alignment vertical="center"/>
    </xf>
    <xf numFmtId="0" fontId="36" fillId="0" borderId="44" xfId="2" applyFont="1" applyBorder="1" applyAlignment="1">
      <alignment vertical="center"/>
    </xf>
    <xf numFmtId="49" fontId="35" fillId="0" borderId="48" xfId="2" applyNumberFormat="1" applyFont="1" applyBorder="1" applyAlignment="1">
      <alignment horizontal="center" vertical="center"/>
    </xf>
    <xf numFmtId="182" fontId="35" fillId="0" borderId="47" xfId="2" applyNumberFormat="1" applyFont="1" applyBorder="1" applyAlignment="1">
      <alignment horizontal="right" vertical="center"/>
    </xf>
    <xf numFmtId="49" fontId="35" fillId="0" borderId="48" xfId="2" applyNumberFormat="1" applyFont="1" applyBorder="1" applyAlignment="1">
      <alignment vertical="center"/>
    </xf>
    <xf numFmtId="182" fontId="35" fillId="0" borderId="47" xfId="2" applyNumberFormat="1" applyFont="1" applyBorder="1" applyAlignment="1">
      <alignment vertical="center"/>
    </xf>
    <xf numFmtId="0" fontId="36" fillId="0" borderId="46" xfId="2" applyFont="1" applyBorder="1" applyAlignment="1">
      <alignment vertical="center"/>
    </xf>
    <xf numFmtId="0" fontId="36" fillId="0" borderId="51" xfId="2" applyFont="1" applyBorder="1" applyAlignment="1">
      <alignment vertical="center"/>
    </xf>
    <xf numFmtId="182" fontId="35" fillId="0" borderId="0" xfId="2" applyNumberFormat="1" applyFont="1" applyBorder="1" applyAlignment="1">
      <alignment horizontal="center" vertical="center"/>
    </xf>
    <xf numFmtId="38" fontId="24" fillId="0" borderId="0" xfId="3" applyFont="1" applyAlignment="1">
      <alignment vertical="center"/>
    </xf>
    <xf numFmtId="49" fontId="35" fillId="0" borderId="41" xfId="2" applyNumberFormat="1" applyFont="1" applyBorder="1" applyAlignment="1">
      <alignment horizontal="center" vertical="center"/>
    </xf>
    <xf numFmtId="182" fontId="35" fillId="0" borderId="43" xfId="2" applyNumberFormat="1" applyFont="1" applyBorder="1" applyAlignment="1">
      <alignment horizontal="right" vertical="center"/>
    </xf>
    <xf numFmtId="49" fontId="36" fillId="0" borderId="41" xfId="2" applyNumberFormat="1" applyFont="1" applyBorder="1" applyAlignment="1">
      <alignment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3" fontId="0" fillId="2" borderId="1" xfId="0" applyNumberFormat="1" applyFill="1" applyBorder="1" applyAlignment="1">
      <alignment horizontal="center" vertical="center"/>
    </xf>
    <xf numFmtId="3" fontId="0" fillId="2" borderId="1" xfId="0" applyNumberFormat="1" applyFill="1" applyBorder="1" applyAlignment="1" applyProtection="1">
      <alignment horizontal="center" vertical="center"/>
    </xf>
    <xf numFmtId="38" fontId="0" fillId="0" borderId="2" xfId="1" applyFont="1" applyBorder="1" applyAlignment="1" applyProtection="1">
      <alignment horizontal="center" vertical="center"/>
      <protection locked="0"/>
    </xf>
    <xf numFmtId="0" fontId="12" fillId="0" borderId="0" xfId="0" applyFont="1" applyAlignment="1">
      <alignment horizontal="center" vertical="center"/>
    </xf>
    <xf numFmtId="0" fontId="0" fillId="0" borderId="1" xfId="0"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179" fontId="16" fillId="0" borderId="2" xfId="0" applyNumberFormat="1" applyFont="1" applyBorder="1" applyAlignment="1" applyProtection="1">
      <alignment horizontal="center" vertical="center"/>
      <protection locked="0"/>
    </xf>
    <xf numFmtId="179" fontId="16" fillId="0" borderId="3" xfId="0" applyNumberFormat="1" applyFont="1" applyBorder="1" applyAlignment="1" applyProtection="1">
      <alignment horizontal="center" vertical="center"/>
      <protection locked="0"/>
    </xf>
    <xf numFmtId="179" fontId="16" fillId="0" borderId="4" xfId="0" applyNumberFormat="1" applyFont="1" applyBorder="1" applyAlignment="1" applyProtection="1">
      <alignment horizontal="center" vertical="center"/>
      <protection locked="0"/>
    </xf>
    <xf numFmtId="38" fontId="0" fillId="0" borderId="4" xfId="1" applyFont="1" applyBorder="1" applyAlignment="1" applyProtection="1">
      <alignment horizontal="center" vertical="center"/>
      <protection locked="0"/>
    </xf>
    <xf numFmtId="0" fontId="0" fillId="0" borderId="11" xfId="0" applyBorder="1" applyAlignment="1">
      <alignment horizontal="center" vertical="center"/>
    </xf>
    <xf numFmtId="0" fontId="0" fillId="0" borderId="0" xfId="0" applyBorder="1" applyAlignment="1">
      <alignment horizontal="left" vertical="center"/>
    </xf>
    <xf numFmtId="177" fontId="0" fillId="0" borderId="2" xfId="0" applyNumberFormat="1" applyBorder="1" applyAlignment="1" applyProtection="1">
      <alignment horizontal="center" vertical="center"/>
      <protection locked="0"/>
    </xf>
    <xf numFmtId="177" fontId="0" fillId="0" borderId="4" xfId="0" applyNumberFormat="1" applyBorder="1" applyAlignment="1" applyProtection="1">
      <alignment horizontal="center" vertical="center"/>
      <protection locked="0"/>
    </xf>
    <xf numFmtId="0" fontId="20" fillId="0" borderId="1" xfId="0" applyFont="1" applyBorder="1" applyAlignment="1">
      <alignment horizontal="center" vertical="center"/>
    </xf>
    <xf numFmtId="176" fontId="20"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3" fontId="19" fillId="0" borderId="2" xfId="0" applyNumberFormat="1" applyFont="1" applyBorder="1" applyAlignment="1">
      <alignment horizontal="center" vertical="center"/>
    </xf>
    <xf numFmtId="3" fontId="19" fillId="0" borderId="3" xfId="0" applyNumberFormat="1"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20" fillId="0" borderId="2" xfId="0" applyNumberFormat="1" applyFont="1" applyBorder="1" applyAlignment="1">
      <alignment horizontal="center" vertical="center"/>
    </xf>
    <xf numFmtId="176" fontId="20" fillId="0" borderId="3" xfId="0" applyNumberFormat="1" applyFont="1" applyBorder="1" applyAlignment="1">
      <alignment horizontal="center" vertical="center"/>
    </xf>
    <xf numFmtId="176" fontId="20" fillId="0" borderId="4" xfId="0" applyNumberFormat="1"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49"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9" fillId="0" borderId="1" xfId="0" applyFont="1" applyBorder="1" applyAlignment="1">
      <alignment horizontal="center" vertical="center"/>
    </xf>
    <xf numFmtId="49" fontId="26" fillId="0" borderId="0" xfId="2" applyNumberFormat="1" applyFont="1" applyBorder="1" applyAlignment="1">
      <alignment horizontal="center" vertical="center" shrinkToFit="1"/>
    </xf>
    <xf numFmtId="49" fontId="24" fillId="0" borderId="0" xfId="2" applyNumberFormat="1" applyFont="1" applyBorder="1" applyAlignment="1">
      <alignment vertical="center"/>
    </xf>
    <xf numFmtId="49" fontId="27" fillId="0" borderId="0" xfId="2" applyNumberFormat="1" applyFont="1" applyBorder="1" applyAlignment="1">
      <alignment horizontal="center" vertical="center"/>
    </xf>
    <xf numFmtId="49" fontId="29" fillId="0" borderId="0" xfId="2" applyNumberFormat="1" applyFont="1" applyBorder="1" applyAlignment="1">
      <alignment horizontal="center" vertical="center"/>
    </xf>
    <xf numFmtId="49" fontId="31" fillId="0" borderId="0" xfId="2" applyNumberFormat="1" applyFont="1" applyBorder="1" applyAlignment="1">
      <alignment horizontal="distributed" vertical="center"/>
    </xf>
    <xf numFmtId="49" fontId="32" fillId="0" borderId="0" xfId="2" applyNumberFormat="1" applyFont="1" applyBorder="1" applyAlignment="1">
      <alignment vertical="center" wrapText="1"/>
    </xf>
    <xf numFmtId="0" fontId="23" fillId="0" borderId="0" xfId="2" applyFont="1" applyBorder="1" applyAlignment="1">
      <alignment vertical="center"/>
    </xf>
    <xf numFmtId="0" fontId="32" fillId="0" borderId="0" xfId="2" applyNumberFormat="1" applyFont="1" applyBorder="1" applyAlignment="1">
      <alignment horizontal="center" vertical="center" wrapText="1" shrinkToFit="1"/>
    </xf>
    <xf numFmtId="0" fontId="23" fillId="0" borderId="0" xfId="2" applyNumberFormat="1" applyFont="1" applyBorder="1" applyAlignment="1">
      <alignment horizontal="center" vertical="center" wrapText="1" shrinkToFit="1"/>
    </xf>
    <xf numFmtId="49" fontId="24" fillId="0" borderId="16" xfId="2" applyNumberFormat="1" applyFont="1" applyBorder="1" applyAlignment="1">
      <alignment horizontal="center" vertical="center"/>
    </xf>
    <xf numFmtId="0" fontId="32" fillId="0" borderId="17" xfId="2" applyFont="1" applyBorder="1" applyAlignment="1">
      <alignment horizontal="center" vertical="center"/>
    </xf>
    <xf numFmtId="0" fontId="32" fillId="0" borderId="18" xfId="2" applyFont="1" applyBorder="1" applyAlignment="1">
      <alignment horizontal="center" vertical="center"/>
    </xf>
    <xf numFmtId="49" fontId="24" fillId="0" borderId="19" xfId="2" applyNumberFormat="1" applyFont="1" applyBorder="1" applyAlignment="1">
      <alignment horizontal="center" vertical="center"/>
    </xf>
    <xf numFmtId="0" fontId="32" fillId="0" borderId="20" xfId="2" applyFont="1" applyBorder="1" applyAlignment="1">
      <alignment horizontal="center" vertical="center"/>
    </xf>
    <xf numFmtId="49" fontId="32" fillId="0" borderId="0" xfId="2" applyNumberFormat="1" applyFont="1" applyBorder="1" applyAlignment="1">
      <alignment horizontal="distributed" vertical="center"/>
    </xf>
    <xf numFmtId="0" fontId="32" fillId="0" borderId="0" xfId="2" applyFont="1" applyBorder="1" applyAlignment="1">
      <alignment horizontal="distributed" vertical="center"/>
    </xf>
    <xf numFmtId="0" fontId="32" fillId="0" borderId="0" xfId="2" applyNumberFormat="1" applyFont="1" applyBorder="1" applyAlignment="1">
      <alignment vertical="center"/>
    </xf>
    <xf numFmtId="0" fontId="32" fillId="0" borderId="0" xfId="2" applyNumberFormat="1" applyFont="1" applyBorder="1" applyAlignment="1">
      <alignment horizontal="center" vertical="center"/>
    </xf>
    <xf numFmtId="0" fontId="32" fillId="0" borderId="0" xfId="2" applyNumberFormat="1" applyFont="1" applyBorder="1" applyAlignment="1">
      <alignment horizontal="left" vertical="center"/>
    </xf>
    <xf numFmtId="181" fontId="34" fillId="0" borderId="11" xfId="2" applyNumberFormat="1" applyFont="1" applyBorder="1" applyAlignment="1">
      <alignment horizontal="center" vertical="center"/>
    </xf>
    <xf numFmtId="49" fontId="32" fillId="0" borderId="11" xfId="2" applyNumberFormat="1" applyFont="1" applyBorder="1" applyAlignment="1">
      <alignment horizontal="center" vertical="center"/>
    </xf>
    <xf numFmtId="49" fontId="24" fillId="0" borderId="21" xfId="2" applyNumberFormat="1" applyFont="1" applyBorder="1" applyAlignment="1">
      <alignment horizontal="center" vertical="center"/>
    </xf>
    <xf numFmtId="0" fontId="32" fillId="0" borderId="22" xfId="2" applyFont="1" applyBorder="1" applyAlignment="1">
      <alignment horizontal="center" vertical="center"/>
    </xf>
    <xf numFmtId="0" fontId="32" fillId="0" borderId="23" xfId="2" applyFont="1" applyBorder="1" applyAlignment="1">
      <alignment horizontal="center" vertical="center"/>
    </xf>
    <xf numFmtId="182" fontId="24" fillId="0" borderId="22" xfId="2" applyNumberFormat="1" applyFont="1" applyBorder="1" applyAlignment="1">
      <alignment horizontal="right" vertical="center"/>
    </xf>
    <xf numFmtId="0" fontId="36" fillId="0" borderId="24" xfId="2" applyFont="1" applyBorder="1" applyAlignment="1" applyProtection="1">
      <alignment vertical="center" wrapText="1"/>
      <protection locked="0"/>
    </xf>
    <xf numFmtId="0" fontId="36" fillId="0" borderId="22" xfId="2" applyFont="1" applyBorder="1" applyAlignment="1" applyProtection="1">
      <alignment vertical="center" wrapText="1"/>
      <protection locked="0"/>
    </xf>
    <xf numFmtId="0" fontId="36" fillId="0" borderId="25" xfId="2" applyFont="1" applyBorder="1" applyAlignment="1" applyProtection="1">
      <alignment vertical="center" wrapText="1"/>
      <protection locked="0"/>
    </xf>
    <xf numFmtId="49" fontId="24" fillId="0" borderId="26" xfId="2" applyNumberFormat="1" applyFont="1" applyBorder="1" applyAlignment="1">
      <alignment horizontal="center" vertical="center"/>
    </xf>
    <xf numFmtId="0" fontId="32" fillId="0" borderId="8" xfId="2" applyFont="1" applyBorder="1" applyAlignment="1">
      <alignment horizontal="center" vertical="center"/>
    </xf>
    <xf numFmtId="0" fontId="32" fillId="0" borderId="27" xfId="2" applyFont="1" applyBorder="1" applyAlignment="1">
      <alignment horizontal="center" vertical="center"/>
    </xf>
    <xf numFmtId="182" fontId="35" fillId="0" borderId="8" xfId="2" applyNumberFormat="1" applyFont="1" applyBorder="1" applyAlignment="1">
      <alignment horizontal="right" vertical="center"/>
    </xf>
    <xf numFmtId="49" fontId="36" fillId="0" borderId="15" xfId="2" applyNumberFormat="1" applyFont="1" applyFill="1" applyBorder="1" applyAlignment="1" applyProtection="1">
      <alignment vertical="center" shrinkToFit="1"/>
      <protection locked="0"/>
    </xf>
    <xf numFmtId="0" fontId="36" fillId="0" borderId="8" xfId="2" applyFont="1" applyFill="1" applyBorder="1" applyAlignment="1" applyProtection="1">
      <alignment vertical="center" shrinkToFit="1"/>
      <protection locked="0"/>
    </xf>
    <xf numFmtId="0" fontId="36" fillId="0" borderId="28" xfId="2" applyFont="1" applyFill="1" applyBorder="1" applyAlignment="1" applyProtection="1">
      <alignment vertical="center" shrinkToFit="1"/>
      <protection locked="0"/>
    </xf>
    <xf numFmtId="38" fontId="35" fillId="0" borderId="30" xfId="1" applyFont="1" applyBorder="1" applyAlignment="1">
      <alignment horizontal="right" vertical="center"/>
    </xf>
    <xf numFmtId="49" fontId="36" fillId="0" borderId="2" xfId="2" applyNumberFormat="1" applyFont="1" applyBorder="1" applyAlignment="1" applyProtection="1">
      <alignment vertical="center"/>
      <protection locked="0"/>
    </xf>
    <xf numFmtId="0" fontId="36" fillId="0" borderId="3" xfId="2" applyFont="1" applyBorder="1" applyAlignment="1" applyProtection="1">
      <alignment vertical="center"/>
      <protection locked="0"/>
    </xf>
    <xf numFmtId="0" fontId="36" fillId="0" borderId="33" xfId="2" applyFont="1" applyBorder="1" applyAlignment="1" applyProtection="1">
      <alignment vertical="center"/>
      <protection locked="0"/>
    </xf>
    <xf numFmtId="182" fontId="38" fillId="0" borderId="22" xfId="2" applyNumberFormat="1" applyFont="1" applyBorder="1" applyAlignment="1" applyProtection="1">
      <alignment horizontal="right" vertical="center"/>
      <protection locked="0"/>
    </xf>
    <xf numFmtId="0" fontId="36" fillId="0" borderId="22" xfId="2" applyFont="1" applyBorder="1" applyAlignment="1" applyProtection="1">
      <alignment vertical="center"/>
      <protection locked="0"/>
    </xf>
    <xf numFmtId="0" fontId="36" fillId="0" borderId="25" xfId="2" applyFont="1" applyBorder="1" applyAlignment="1" applyProtection="1">
      <alignment vertical="center"/>
      <protection locked="0"/>
    </xf>
    <xf numFmtId="49" fontId="24" fillId="0" borderId="29" xfId="2" applyNumberFormat="1" applyFont="1" applyBorder="1" applyAlignment="1">
      <alignment horizontal="center" vertical="center"/>
    </xf>
    <xf numFmtId="0" fontId="32" fillId="0" borderId="30" xfId="2" applyFont="1" applyBorder="1" applyAlignment="1">
      <alignment horizontal="center" vertical="center"/>
    </xf>
    <xf numFmtId="0" fontId="32" fillId="0" borderId="31" xfId="2" applyFont="1" applyBorder="1" applyAlignment="1">
      <alignment horizontal="center" vertical="center"/>
    </xf>
    <xf numFmtId="38" fontId="24" fillId="0" borderId="16" xfId="3" applyFont="1" applyBorder="1" applyAlignment="1" applyProtection="1">
      <alignment horizontal="right" vertical="center"/>
    </xf>
    <xf numFmtId="38" fontId="24" fillId="0" borderId="17" xfId="3" applyFont="1" applyBorder="1" applyAlignment="1" applyProtection="1">
      <alignment horizontal="right" vertical="center"/>
    </xf>
    <xf numFmtId="38" fontId="24" fillId="0" borderId="20" xfId="3" applyFont="1" applyBorder="1" applyAlignment="1" applyProtection="1">
      <alignment horizontal="right" vertical="center"/>
    </xf>
    <xf numFmtId="182" fontId="38" fillId="0" borderId="17" xfId="2" applyNumberFormat="1" applyFont="1" applyBorder="1" applyAlignment="1" applyProtection="1">
      <alignment horizontal="right" vertical="center"/>
      <protection locked="0"/>
    </xf>
    <xf numFmtId="182" fontId="35" fillId="0" borderId="17" xfId="2" applyNumberFormat="1" applyFont="1" applyBorder="1" applyAlignment="1">
      <alignment horizontal="right" vertical="center"/>
    </xf>
    <xf numFmtId="49" fontId="24" fillId="0" borderId="17" xfId="2" applyNumberFormat="1" applyFont="1" applyBorder="1" applyAlignment="1">
      <alignment horizontal="center" vertical="center"/>
    </xf>
    <xf numFmtId="49" fontId="24" fillId="0" borderId="18" xfId="2" applyNumberFormat="1" applyFont="1" applyBorder="1" applyAlignment="1">
      <alignment horizontal="center" vertical="center"/>
    </xf>
    <xf numFmtId="182" fontId="35" fillId="0" borderId="17" xfId="2" applyNumberFormat="1" applyFont="1" applyBorder="1" applyAlignment="1" applyProtection="1">
      <alignment horizontal="right" vertical="center"/>
      <protection locked="0"/>
    </xf>
    <xf numFmtId="49" fontId="36" fillId="0" borderId="19" xfId="2" applyNumberFormat="1" applyFont="1" applyBorder="1" applyAlignment="1" applyProtection="1">
      <alignment horizontal="center" vertical="center"/>
      <protection locked="0"/>
    </xf>
    <xf numFmtId="49" fontId="36" fillId="0" borderId="17" xfId="2" applyNumberFormat="1" applyFont="1" applyBorder="1" applyAlignment="1" applyProtection="1">
      <alignment horizontal="center" vertical="center"/>
      <protection locked="0"/>
    </xf>
    <xf numFmtId="49" fontId="36" fillId="0" borderId="20" xfId="2" applyNumberFormat="1" applyFont="1" applyBorder="1" applyAlignment="1" applyProtection="1">
      <alignment horizontal="center" vertical="center"/>
      <protection locked="0"/>
    </xf>
    <xf numFmtId="49" fontId="36" fillId="0" borderId="19" xfId="2" applyNumberFormat="1" applyFont="1" applyBorder="1" applyAlignment="1" applyProtection="1">
      <alignment vertical="center"/>
      <protection locked="0"/>
    </xf>
    <xf numFmtId="0" fontId="36" fillId="0" borderId="17" xfId="2" applyFont="1" applyBorder="1" applyAlignment="1" applyProtection="1">
      <alignment vertical="center"/>
      <protection locked="0"/>
    </xf>
    <xf numFmtId="0" fontId="36" fillId="0" borderId="20" xfId="2" applyFont="1" applyBorder="1" applyAlignment="1" applyProtection="1">
      <alignment vertical="center"/>
      <protection locked="0"/>
    </xf>
    <xf numFmtId="183" fontId="36" fillId="0" borderId="17" xfId="2" applyNumberFormat="1" applyFont="1" applyBorder="1" applyAlignment="1" applyProtection="1">
      <alignment horizontal="left" vertical="center"/>
      <protection locked="0"/>
    </xf>
    <xf numFmtId="183" fontId="36" fillId="0" borderId="20" xfId="2" applyNumberFormat="1" applyFont="1" applyBorder="1" applyAlignment="1" applyProtection="1">
      <alignment horizontal="left" vertical="center"/>
      <protection locked="0"/>
    </xf>
    <xf numFmtId="49" fontId="24" fillId="0" borderId="34" xfId="2" applyNumberFormat="1" applyFont="1" applyBorder="1" applyAlignment="1">
      <alignment horizontal="center" vertical="center"/>
    </xf>
    <xf numFmtId="0" fontId="32" fillId="0" borderId="11" xfId="2" applyFont="1" applyBorder="1" applyAlignment="1">
      <alignment horizontal="center" vertical="center"/>
    </xf>
    <xf numFmtId="0" fontId="32" fillId="0" borderId="14" xfId="2" applyFont="1" applyBorder="1" applyAlignment="1">
      <alignment horizontal="center" vertical="center"/>
    </xf>
    <xf numFmtId="182" fontId="38" fillId="0" borderId="11" xfId="2" applyNumberFormat="1" applyFont="1" applyBorder="1" applyAlignment="1" applyProtection="1">
      <alignment horizontal="right" vertical="center"/>
      <protection locked="0"/>
    </xf>
    <xf numFmtId="49" fontId="36" fillId="0" borderId="35" xfId="2" applyNumberFormat="1" applyFont="1" applyBorder="1" applyAlignment="1" applyProtection="1">
      <alignment vertical="center"/>
      <protection locked="0"/>
    </xf>
    <xf numFmtId="0" fontId="36" fillId="0" borderId="11" xfId="2" applyFont="1" applyBorder="1" applyAlignment="1" applyProtection="1">
      <alignment vertical="center"/>
      <protection locked="0"/>
    </xf>
    <xf numFmtId="0" fontId="36" fillId="0" borderId="36" xfId="2" applyFont="1" applyBorder="1" applyAlignment="1" applyProtection="1">
      <alignment vertical="center"/>
      <protection locked="0"/>
    </xf>
    <xf numFmtId="49" fontId="36" fillId="0" borderId="15" xfId="2" applyNumberFormat="1" applyFont="1" applyBorder="1" applyAlignment="1" applyProtection="1">
      <alignment vertical="center"/>
      <protection locked="0"/>
    </xf>
    <xf numFmtId="0" fontId="36" fillId="0" borderId="8" xfId="2" applyFont="1" applyBorder="1" applyAlignment="1" applyProtection="1">
      <alignment vertical="center"/>
      <protection locked="0"/>
    </xf>
    <xf numFmtId="0" fontId="36" fillId="0" borderId="28" xfId="2" applyFont="1" applyBorder="1" applyAlignment="1" applyProtection="1">
      <alignment vertical="center"/>
      <protection locked="0"/>
    </xf>
    <xf numFmtId="0" fontId="32" fillId="0" borderId="0" xfId="2" applyNumberFormat="1" applyFont="1" applyBorder="1" applyAlignment="1">
      <alignment horizontal="center" vertical="center" wrapText="1"/>
    </xf>
    <xf numFmtId="0" fontId="23" fillId="0" borderId="0" xfId="2" applyNumberFormat="1" applyFont="1" applyBorder="1" applyAlignment="1">
      <alignment horizontal="center" vertical="center" wrapText="1"/>
    </xf>
    <xf numFmtId="49" fontId="32" fillId="0" borderId="0" xfId="2" applyNumberFormat="1" applyFont="1" applyBorder="1" applyAlignment="1">
      <alignment horizontal="center" vertical="center"/>
    </xf>
    <xf numFmtId="49" fontId="36" fillId="0" borderId="41" xfId="2" applyNumberFormat="1" applyFont="1" applyBorder="1" applyAlignment="1" applyProtection="1">
      <alignment horizontal="center" vertical="center"/>
      <protection locked="0"/>
    </xf>
    <xf numFmtId="49" fontId="36" fillId="0" borderId="42" xfId="2" applyNumberFormat="1" applyFont="1" applyBorder="1" applyAlignment="1" applyProtection="1">
      <alignment horizontal="center" vertical="center"/>
      <protection locked="0"/>
    </xf>
    <xf numFmtId="182" fontId="35" fillId="0" borderId="46" xfId="2" applyNumberFormat="1" applyFont="1" applyBorder="1" applyAlignment="1" applyProtection="1">
      <alignment horizontal="right" vertical="center"/>
      <protection locked="0"/>
    </xf>
    <xf numFmtId="49" fontId="36" fillId="0" borderId="49" xfId="2" applyNumberFormat="1" applyFont="1" applyBorder="1" applyAlignment="1" applyProtection="1">
      <alignment horizontal="center" vertical="center"/>
      <protection locked="0"/>
    </xf>
    <xf numFmtId="49" fontId="36" fillId="0" borderId="50" xfId="2" applyNumberFormat="1" applyFont="1" applyBorder="1" applyAlignment="1" applyProtection="1">
      <alignment horizontal="center" vertical="center"/>
      <protection locked="0"/>
    </xf>
    <xf numFmtId="183" fontId="36" fillId="0" borderId="17" xfId="2" applyNumberFormat="1" applyFont="1" applyBorder="1" applyAlignment="1" applyProtection="1">
      <alignment horizontal="left" vertical="center"/>
    </xf>
    <xf numFmtId="183" fontId="36" fillId="0" borderId="20" xfId="2" applyNumberFormat="1" applyFont="1" applyBorder="1" applyAlignment="1" applyProtection="1">
      <alignment horizontal="left" vertical="center"/>
    </xf>
    <xf numFmtId="38" fontId="24" fillId="0" borderId="16" xfId="3" applyNumberFormat="1" applyFont="1" applyBorder="1" applyAlignment="1">
      <alignment horizontal="right" vertical="center"/>
    </xf>
    <xf numFmtId="38" fontId="24" fillId="0" borderId="17" xfId="3" applyNumberFormat="1" applyFont="1" applyBorder="1" applyAlignment="1">
      <alignment horizontal="right" vertical="center"/>
    </xf>
    <xf numFmtId="38" fontId="24" fillId="0" borderId="20" xfId="3" applyNumberFormat="1" applyFont="1" applyBorder="1" applyAlignment="1">
      <alignment horizontal="right" vertical="center"/>
    </xf>
    <xf numFmtId="38" fontId="24" fillId="0" borderId="16" xfId="3" applyFont="1" applyBorder="1" applyAlignment="1">
      <alignment horizontal="center" vertical="center"/>
    </xf>
    <xf numFmtId="38" fontId="24" fillId="0" borderId="17" xfId="3" applyFont="1" applyBorder="1" applyAlignment="1">
      <alignment horizontal="center" vertical="center"/>
    </xf>
    <xf numFmtId="38" fontId="24" fillId="0" borderId="20" xfId="3" applyFont="1" applyBorder="1" applyAlignment="1">
      <alignment horizontal="center" vertical="center"/>
    </xf>
    <xf numFmtId="49" fontId="24" fillId="0" borderId="37" xfId="2" applyNumberFormat="1" applyFont="1" applyBorder="1" applyAlignment="1">
      <alignment horizontal="center" vertical="center"/>
    </xf>
    <xf numFmtId="49" fontId="24" fillId="0" borderId="38" xfId="2" applyNumberFormat="1" applyFont="1" applyBorder="1" applyAlignment="1">
      <alignment horizontal="center" vertical="center"/>
    </xf>
    <xf numFmtId="49" fontId="24" fillId="0" borderId="39" xfId="2" applyNumberFormat="1" applyFont="1" applyBorder="1" applyAlignment="1">
      <alignment horizontal="center" vertical="center"/>
    </xf>
    <xf numFmtId="49" fontId="24" fillId="0" borderId="45" xfId="2" applyNumberFormat="1" applyFont="1" applyBorder="1" applyAlignment="1">
      <alignment horizontal="center" vertical="center"/>
    </xf>
    <xf numFmtId="49" fontId="24" fillId="0" borderId="46" xfId="2" applyNumberFormat="1" applyFont="1" applyBorder="1" applyAlignment="1">
      <alignment horizontal="center" vertical="center"/>
    </xf>
    <xf numFmtId="49" fontId="24" fillId="0" borderId="47" xfId="2" applyNumberFormat="1" applyFont="1" applyBorder="1" applyAlignment="1">
      <alignment horizontal="center" vertical="center"/>
    </xf>
    <xf numFmtId="182" fontId="35" fillId="0" borderId="38" xfId="2" applyNumberFormat="1" applyFont="1" applyBorder="1" applyAlignment="1" applyProtection="1">
      <alignment horizontal="center" vertical="center"/>
      <protection locked="0"/>
    </xf>
    <xf numFmtId="182" fontId="35" fillId="0" borderId="46" xfId="2" applyNumberFormat="1" applyFont="1" applyBorder="1" applyAlignment="1" applyProtection="1">
      <alignment horizontal="center" vertical="center"/>
      <protection locked="0"/>
    </xf>
    <xf numFmtId="182" fontId="35" fillId="0" borderId="42" xfId="2" applyNumberFormat="1" applyFont="1" applyBorder="1" applyAlignment="1" applyProtection="1">
      <alignment horizontal="right" vertical="center"/>
      <protection locked="0"/>
    </xf>
    <xf numFmtId="183" fontId="36" fillId="0" borderId="17" xfId="2" applyNumberFormat="1" applyFont="1" applyBorder="1" applyAlignment="1">
      <alignment horizontal="left" vertical="center"/>
    </xf>
    <xf numFmtId="183" fontId="36" fillId="0" borderId="20" xfId="2" applyNumberFormat="1" applyFont="1" applyBorder="1" applyAlignment="1">
      <alignment horizontal="left" vertical="center"/>
    </xf>
    <xf numFmtId="49" fontId="36" fillId="0" borderId="48" xfId="2" applyNumberFormat="1" applyFont="1" applyBorder="1" applyAlignment="1" applyProtection="1">
      <alignment vertical="center"/>
      <protection locked="0"/>
    </xf>
    <xf numFmtId="0" fontId="36" fillId="0" borderId="46" xfId="2" applyFont="1" applyBorder="1" applyAlignment="1" applyProtection="1">
      <alignment vertical="center"/>
      <protection locked="0"/>
    </xf>
    <xf numFmtId="0" fontId="36" fillId="0" borderId="51" xfId="2" applyFont="1" applyBorder="1" applyAlignment="1" applyProtection="1">
      <alignment vertical="center"/>
      <protection locked="0"/>
    </xf>
    <xf numFmtId="38" fontId="24" fillId="0" borderId="53" xfId="3" applyFont="1" applyBorder="1" applyAlignment="1">
      <alignment horizontal="center" vertical="center"/>
    </xf>
    <xf numFmtId="38" fontId="24" fillId="0" borderId="54" xfId="3" applyFont="1" applyBorder="1" applyAlignment="1">
      <alignment horizontal="center" vertical="center"/>
    </xf>
    <xf numFmtId="38" fontId="24" fillId="0" borderId="55" xfId="3" applyFont="1" applyBorder="1" applyAlignment="1">
      <alignment horizontal="center" vertical="center"/>
    </xf>
    <xf numFmtId="49" fontId="24" fillId="0" borderId="52" xfId="2" applyNumberFormat="1" applyFont="1" applyBorder="1" applyAlignment="1">
      <alignment horizontal="center" vertical="center"/>
    </xf>
    <xf numFmtId="49" fontId="24" fillId="0" borderId="42" xfId="2" applyNumberFormat="1" applyFont="1" applyBorder="1" applyAlignment="1">
      <alignment horizontal="center" vertical="center"/>
    </xf>
    <xf numFmtId="49" fontId="24" fillId="0" borderId="43" xfId="2" applyNumberFormat="1" applyFont="1" applyBorder="1" applyAlignment="1">
      <alignment horizontal="center" vertical="center"/>
    </xf>
  </cellXfs>
  <cellStyles count="4">
    <cellStyle name="桁区切り" xfId="1" builtinId="6"/>
    <cellStyle name="桁区切り 3" xfId="3" xr:uid="{A0403567-E2F7-4B08-8437-70EE34EF9886}"/>
    <cellStyle name="標準" xfId="0" builtinId="0"/>
    <cellStyle name="標準 4" xfId="2" xr:uid="{994BF7F8-4308-47EE-AD8C-AC39D0C62AFD}"/>
  </cellStyles>
  <dxfs count="5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95251</xdr:colOff>
      <xdr:row>1</xdr:row>
      <xdr:rowOff>76200</xdr:rowOff>
    </xdr:from>
    <xdr:to>
      <xdr:col>18</xdr:col>
      <xdr:colOff>637996</xdr:colOff>
      <xdr:row>2</xdr:row>
      <xdr:rowOff>219075</xdr:rowOff>
    </xdr:to>
    <xdr:sp macro="" textlink="">
      <xdr:nvSpPr>
        <xdr:cNvPr id="2" name="吹き出し: 四角形 1">
          <a:extLst>
            <a:ext uri="{FF2B5EF4-FFF2-40B4-BE49-F238E27FC236}">
              <a16:creationId xmlns:a16="http://schemas.microsoft.com/office/drawing/2014/main" id="{742CCB75-E0ED-42BA-B2C3-71F6B028C386}"/>
            </a:ext>
          </a:extLst>
        </xdr:cNvPr>
        <xdr:cNvSpPr/>
      </xdr:nvSpPr>
      <xdr:spPr>
        <a:xfrm>
          <a:off x="10191751" y="847725"/>
          <a:ext cx="1914345" cy="390525"/>
        </a:xfrm>
        <a:prstGeom prst="wedgeRectCallout">
          <a:avLst>
            <a:gd name="adj1" fmla="val -74686"/>
            <a:gd name="adj2" fmla="val -37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16</xdr:col>
      <xdr:colOff>200025</xdr:colOff>
      <xdr:row>1</xdr:row>
      <xdr:rowOff>114300</xdr:rowOff>
    </xdr:from>
    <xdr:ext cx="1713961" cy="328423"/>
    <xdr:sp macro="" textlink="">
      <xdr:nvSpPr>
        <xdr:cNvPr id="3" name="テキスト ボックス 2">
          <a:extLst>
            <a:ext uri="{FF2B5EF4-FFF2-40B4-BE49-F238E27FC236}">
              <a16:creationId xmlns:a16="http://schemas.microsoft.com/office/drawing/2014/main" id="{BDA166AF-6ABA-4097-8FBE-5B662778D523}"/>
            </a:ext>
          </a:extLst>
        </xdr:cNvPr>
        <xdr:cNvSpPr txBox="1"/>
      </xdr:nvSpPr>
      <xdr:spPr>
        <a:xfrm>
          <a:off x="10318091" y="365904"/>
          <a:ext cx="171396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郵送の場合は添付不要</a:t>
          </a:r>
        </a:p>
      </xdr:txBody>
    </xdr:sp>
    <xdr:clientData/>
  </xdr:oneCellAnchor>
  <xdr:twoCellAnchor>
    <xdr:from>
      <xdr:col>11</xdr:col>
      <xdr:colOff>304980</xdr:colOff>
      <xdr:row>12</xdr:row>
      <xdr:rowOff>123825</xdr:rowOff>
    </xdr:from>
    <xdr:to>
      <xdr:col>16</xdr:col>
      <xdr:colOff>257175</xdr:colOff>
      <xdr:row>13</xdr:row>
      <xdr:rowOff>188343</xdr:rowOff>
    </xdr:to>
    <xdr:sp macro="" textlink="">
      <xdr:nvSpPr>
        <xdr:cNvPr id="4" name="テキスト ボックス 3">
          <a:extLst>
            <a:ext uri="{FF2B5EF4-FFF2-40B4-BE49-F238E27FC236}">
              <a16:creationId xmlns:a16="http://schemas.microsoft.com/office/drawing/2014/main" id="{2BC407AE-4D9C-46C3-895E-F6C8756FF4DF}"/>
            </a:ext>
          </a:extLst>
        </xdr:cNvPr>
        <xdr:cNvSpPr txBox="1"/>
      </xdr:nvSpPr>
      <xdr:spPr>
        <a:xfrm>
          <a:off x="8001180" y="3743325"/>
          <a:ext cx="2352495" cy="302643"/>
        </a:xfrm>
        <a:prstGeom prst="wedgeRectCallout">
          <a:avLst>
            <a:gd name="adj1" fmla="val -59344"/>
            <a:gd name="adj2" fmla="val 263110"/>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申請区分がリースの場合のみ入力</a:t>
          </a:r>
        </a:p>
      </xdr:txBody>
    </xdr:sp>
    <xdr:clientData/>
  </xdr:twoCellAnchor>
  <xdr:twoCellAnchor>
    <xdr:from>
      <xdr:col>11</xdr:col>
      <xdr:colOff>219074</xdr:colOff>
      <xdr:row>20</xdr:row>
      <xdr:rowOff>1</xdr:rowOff>
    </xdr:from>
    <xdr:to>
      <xdr:col>19</xdr:col>
      <xdr:colOff>666749</xdr:colOff>
      <xdr:row>22</xdr:row>
      <xdr:rowOff>838200</xdr:rowOff>
    </xdr:to>
    <xdr:sp macro="" textlink="">
      <xdr:nvSpPr>
        <xdr:cNvPr id="10" name="吹き出し: 四角形 9">
          <a:extLst>
            <a:ext uri="{FF2B5EF4-FFF2-40B4-BE49-F238E27FC236}">
              <a16:creationId xmlns:a16="http://schemas.microsoft.com/office/drawing/2014/main" id="{50481EF9-B128-47CA-8FE0-D902EF7ED340}"/>
            </a:ext>
          </a:extLst>
        </xdr:cNvPr>
        <xdr:cNvSpPr/>
      </xdr:nvSpPr>
      <xdr:spPr>
        <a:xfrm>
          <a:off x="7915274" y="5543551"/>
          <a:ext cx="4905375" cy="1323974"/>
        </a:xfrm>
        <a:prstGeom prst="wedgeRectCallout">
          <a:avLst>
            <a:gd name="adj1" fmla="val -49703"/>
            <a:gd name="adj2" fmla="val 168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・新規車検証</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自動車検査証記録事項</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コピーは必ず添付</a:t>
          </a:r>
          <a:r>
            <a:rPr kumimoji="1" lang="ja-JP" altLang="en-US" sz="1100">
              <a:solidFill>
                <a:sysClr val="windowText" lastClr="000000"/>
              </a:solidFill>
              <a:effectLst/>
              <a:latin typeface="+mn-lt"/>
              <a:ea typeface="+mn-ea"/>
              <a:cs typeface="+mn-cs"/>
            </a:rPr>
            <a:t>して</a:t>
          </a:r>
          <a:r>
            <a:rPr kumimoji="1" lang="ja-JP" altLang="ja-JP" sz="1100">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・所有者名が申請者名になっていることをご確認ください。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・新規車検証（自動車検査証記録事項）の所有者が販売店等になっている場合には、新規車検証に加えて移転登録車検証コピーと自動車検査証記録事項も添付してください。</a:t>
          </a:r>
          <a:endParaRPr lang="ja-JP" altLang="ja-JP">
            <a:solidFill>
              <a:sysClr val="windowText" lastClr="000000"/>
            </a:solidFill>
            <a:effectLst/>
          </a:endParaRPr>
        </a:p>
        <a:p>
          <a:pPr algn="l"/>
          <a:endParaRPr kumimoji="1" lang="ja-JP" altLang="en-US" sz="1100">
            <a:solidFill>
              <a:schemeClr val="lt1"/>
            </a:solidFill>
            <a:effectLst/>
            <a:latin typeface="+mn-lt"/>
            <a:ea typeface="+mn-ea"/>
            <a:cs typeface="+mn-cs"/>
          </a:endParaRPr>
        </a:p>
      </xdr:txBody>
    </xdr:sp>
    <xdr:clientData/>
  </xdr:twoCellAnchor>
  <xdr:twoCellAnchor>
    <xdr:from>
      <xdr:col>17</xdr:col>
      <xdr:colOff>581025</xdr:colOff>
      <xdr:row>3</xdr:row>
      <xdr:rowOff>38100</xdr:rowOff>
    </xdr:from>
    <xdr:to>
      <xdr:col>24</xdr:col>
      <xdr:colOff>295275</xdr:colOff>
      <xdr:row>7</xdr:row>
      <xdr:rowOff>9525</xdr:rowOff>
    </xdr:to>
    <xdr:sp macro="" textlink="">
      <xdr:nvSpPr>
        <xdr:cNvPr id="11" name="楕円 10">
          <a:extLst>
            <a:ext uri="{FF2B5EF4-FFF2-40B4-BE49-F238E27FC236}">
              <a16:creationId xmlns:a16="http://schemas.microsoft.com/office/drawing/2014/main" id="{44509633-7CF8-480D-A9FE-81FE7631E3DC}"/>
            </a:ext>
          </a:extLst>
        </xdr:cNvPr>
        <xdr:cNvSpPr/>
      </xdr:nvSpPr>
      <xdr:spPr>
        <a:xfrm>
          <a:off x="11363325" y="1304925"/>
          <a:ext cx="4514850" cy="962025"/>
        </a:xfrm>
        <a:prstGeom prst="ellipse">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effectLst/>
              <a:latin typeface="+mn-lt"/>
              <a:ea typeface="+mn-ea"/>
              <a:cs typeface="+mn-cs"/>
            </a:rPr>
            <a:t>リース算定根拠明細書は、リースの場合のみ記入・提出をお願いいたします。</a:t>
          </a:r>
          <a:endParaRPr kumimoji="1" lang="en-US" altLang="ja-JP" sz="1100" b="1">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a:solidFill>
            <a:srgbClr val="FF0000"/>
          </a:solidFill>
        </a:ln>
      </a:spPr>
      <a:bodyPr vertOverflow="clip" horzOverflow="clip" rtlCol="0" anchor="t"/>
      <a:lstStyle>
        <a:defPPr algn="l">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7945F-6D9E-4BCF-BBD9-FEF1E7371424}">
  <dimension ref="A1:AH101"/>
  <sheetViews>
    <sheetView showZeros="0" tabSelected="1" view="pageBreakPreview" zoomScaleNormal="100" zoomScaleSheetLayoutView="100" workbookViewId="0">
      <selection activeCell="D8" sqref="D8:F8"/>
    </sheetView>
  </sheetViews>
  <sheetFormatPr defaultRowHeight="18.75" x14ac:dyDescent="0.4"/>
  <cols>
    <col min="1" max="1" width="11.375" customWidth="1"/>
    <col min="2" max="2" width="12.75" customWidth="1"/>
    <col min="3" max="3" width="31.875" style="48" customWidth="1"/>
    <col min="4" max="15" width="5.625" customWidth="1"/>
    <col min="34" max="34" width="10.5" bestFit="1" customWidth="1"/>
  </cols>
  <sheetData>
    <row r="1" spans="1:26" s="19" customFormat="1" ht="60.75" customHeight="1" x14ac:dyDescent="0.4">
      <c r="A1" s="41" t="s">
        <v>193</v>
      </c>
      <c r="B1" s="38"/>
      <c r="C1" s="46"/>
      <c r="D1" s="40" t="s">
        <v>73</v>
      </c>
      <c r="E1" s="38"/>
      <c r="F1" s="38"/>
      <c r="G1" s="38"/>
      <c r="H1" s="39"/>
      <c r="I1" s="38"/>
      <c r="J1" s="38"/>
      <c r="Z1" s="56" t="s">
        <v>194</v>
      </c>
    </row>
    <row r="2" spans="1:26" s="14" customFormat="1" ht="20.100000000000001" customHeight="1" x14ac:dyDescent="0.4">
      <c r="B2" s="45" t="s">
        <v>119</v>
      </c>
      <c r="C2" s="47"/>
    </row>
    <row r="3" spans="1:26" ht="20.100000000000001" customHeight="1" x14ac:dyDescent="0.4">
      <c r="B3" s="42" t="s">
        <v>130</v>
      </c>
    </row>
    <row r="4" spans="1:26" ht="20.100000000000001" customHeight="1" x14ac:dyDescent="0.4">
      <c r="B4" s="14" t="s">
        <v>65</v>
      </c>
    </row>
    <row r="5" spans="1:26" ht="20.100000000000001" customHeight="1" x14ac:dyDescent="0.4">
      <c r="B5" s="36"/>
      <c r="C5" s="48" t="s">
        <v>55</v>
      </c>
    </row>
    <row r="6" spans="1:26" ht="20.100000000000001" customHeight="1" x14ac:dyDescent="0.4">
      <c r="B6" s="37"/>
      <c r="C6" s="48" t="s">
        <v>44</v>
      </c>
    </row>
    <row r="7" spans="1:26" ht="20.100000000000001" customHeight="1" x14ac:dyDescent="0.4">
      <c r="B7" s="29"/>
    </row>
    <row r="8" spans="1:26" ht="20.100000000000001" customHeight="1" x14ac:dyDescent="0.4">
      <c r="B8" s="29"/>
      <c r="C8" s="48" t="s">
        <v>122</v>
      </c>
      <c r="D8" s="121"/>
      <c r="E8" s="122"/>
      <c r="F8" s="123"/>
    </row>
    <row r="9" spans="1:26" ht="20.100000000000001" customHeight="1" x14ac:dyDescent="0.4">
      <c r="B9" s="29"/>
    </row>
    <row r="10" spans="1:26" ht="20.100000000000001" customHeight="1" x14ac:dyDescent="0.4">
      <c r="A10" s="127" t="s">
        <v>71</v>
      </c>
      <c r="B10" s="127"/>
      <c r="C10" s="135" t="s">
        <v>66</v>
      </c>
      <c r="D10" s="22" t="s">
        <v>120</v>
      </c>
      <c r="E10" s="55"/>
      <c r="F10" s="22" t="s">
        <v>121</v>
      </c>
      <c r="G10" s="136"/>
      <c r="H10" s="137"/>
    </row>
    <row r="11" spans="1:26" ht="30" customHeight="1" x14ac:dyDescent="0.4">
      <c r="C11" s="135"/>
      <c r="D11" s="121"/>
      <c r="E11" s="122"/>
      <c r="F11" s="122"/>
      <c r="G11" s="122"/>
      <c r="H11" s="122"/>
      <c r="I11" s="122"/>
      <c r="J11" s="122"/>
      <c r="K11" s="123"/>
    </row>
    <row r="12" spans="1:26" x14ac:dyDescent="0.4">
      <c r="C12" s="49" t="s">
        <v>67</v>
      </c>
      <c r="D12" s="128"/>
      <c r="E12" s="128"/>
      <c r="F12" s="128"/>
      <c r="G12" s="128"/>
      <c r="H12" s="128"/>
      <c r="I12" s="128"/>
      <c r="J12" s="128"/>
      <c r="K12" s="128"/>
    </row>
    <row r="13" spans="1:26" x14ac:dyDescent="0.4">
      <c r="B13" s="24"/>
      <c r="C13" s="49" t="s">
        <v>72</v>
      </c>
      <c r="D13" s="121"/>
      <c r="E13" s="122"/>
      <c r="F13" s="123"/>
      <c r="G13" s="31"/>
      <c r="H13" s="32"/>
      <c r="I13" s="32"/>
      <c r="J13" s="32"/>
      <c r="K13" s="32"/>
    </row>
    <row r="14" spans="1:26" x14ac:dyDescent="0.4">
      <c r="C14" s="50"/>
      <c r="D14" s="43"/>
      <c r="E14" s="43"/>
      <c r="F14" s="43"/>
      <c r="G14" s="30"/>
      <c r="H14" s="30"/>
      <c r="I14" s="30"/>
      <c r="J14" s="30"/>
      <c r="K14" s="30"/>
    </row>
    <row r="15" spans="1:26" x14ac:dyDescent="0.4">
      <c r="C15" s="50"/>
      <c r="D15" s="30"/>
      <c r="E15" s="30"/>
      <c r="F15" s="30"/>
      <c r="G15" s="30"/>
      <c r="H15" s="30"/>
      <c r="I15" s="30"/>
      <c r="J15" s="30"/>
      <c r="K15" s="30"/>
    </row>
    <row r="16" spans="1:26" x14ac:dyDescent="0.4">
      <c r="A16" s="127" t="s">
        <v>68</v>
      </c>
      <c r="B16" s="127"/>
      <c r="C16" s="135" t="s">
        <v>70</v>
      </c>
      <c r="D16" s="22" t="s">
        <v>120</v>
      </c>
      <c r="E16" s="55"/>
      <c r="F16" s="22" t="s">
        <v>121</v>
      </c>
      <c r="G16" s="136"/>
      <c r="H16" s="137"/>
      <c r="I16" s="30"/>
      <c r="J16" s="30"/>
      <c r="K16" s="30"/>
    </row>
    <row r="17" spans="1:34" x14ac:dyDescent="0.4">
      <c r="C17" s="135"/>
      <c r="D17" s="121"/>
      <c r="E17" s="122"/>
      <c r="F17" s="122"/>
      <c r="G17" s="122"/>
      <c r="H17" s="122"/>
      <c r="I17" s="122"/>
      <c r="J17" s="122"/>
      <c r="K17" s="123"/>
      <c r="AA17">
        <f>D12</f>
        <v>0</v>
      </c>
    </row>
    <row r="18" spans="1:34" x14ac:dyDescent="0.4">
      <c r="C18" s="50" t="s">
        <v>69</v>
      </c>
      <c r="D18" s="128"/>
      <c r="E18" s="128"/>
      <c r="F18" s="128"/>
      <c r="G18" s="128"/>
      <c r="H18" s="128"/>
      <c r="I18" s="128"/>
      <c r="J18" s="128"/>
      <c r="K18" s="128"/>
      <c r="AA18">
        <f>D18</f>
        <v>0</v>
      </c>
    </row>
    <row r="19" spans="1:34" ht="20.100000000000001" customHeight="1" x14ac:dyDescent="0.4">
      <c r="D19" s="28"/>
      <c r="E19" s="28"/>
      <c r="F19" s="28"/>
      <c r="G19" s="28"/>
      <c r="H19" s="28"/>
      <c r="I19" s="28"/>
      <c r="J19" s="28"/>
      <c r="K19" s="28"/>
      <c r="AA19">
        <f>D11</f>
        <v>0</v>
      </c>
    </row>
    <row r="20" spans="1:34" ht="20.100000000000001" customHeight="1" x14ac:dyDescent="0.4">
      <c r="A20" s="15"/>
      <c r="B20" s="22"/>
      <c r="D20" s="134" t="s">
        <v>61</v>
      </c>
      <c r="E20" s="134"/>
      <c r="F20" s="134" t="s">
        <v>62</v>
      </c>
      <c r="G20" s="134"/>
      <c r="H20" s="18" t="s">
        <v>63</v>
      </c>
      <c r="I20" s="134" t="s">
        <v>64</v>
      </c>
      <c r="J20" s="134"/>
      <c r="K20" s="134"/>
      <c r="O20" s="33"/>
      <c r="P20" s="28"/>
      <c r="Q20" s="28"/>
      <c r="R20" s="28"/>
      <c r="S20" s="28"/>
      <c r="AA20">
        <f>D17</f>
        <v>0</v>
      </c>
    </row>
    <row r="21" spans="1:34" x14ac:dyDescent="0.4">
      <c r="A21" s="127" t="s">
        <v>1</v>
      </c>
      <c r="B21" s="127"/>
      <c r="C21" s="49" t="s">
        <v>2</v>
      </c>
      <c r="D21" s="128"/>
      <c r="E21" s="128"/>
      <c r="F21" s="129"/>
      <c r="G21" s="129"/>
      <c r="H21" s="58"/>
      <c r="I21" s="129"/>
      <c r="J21" s="129"/>
      <c r="K21" s="129"/>
      <c r="O21" s="34"/>
      <c r="P21" s="28"/>
      <c r="Q21" s="28"/>
      <c r="R21" s="28"/>
      <c r="S21" s="28"/>
      <c r="AA21" t="s">
        <v>123</v>
      </c>
    </row>
    <row r="22" spans="1:34" ht="20.100000000000001" customHeight="1" x14ac:dyDescent="0.4">
      <c r="C22" s="49" t="s">
        <v>3</v>
      </c>
      <c r="D22" s="128"/>
      <c r="E22" s="128"/>
      <c r="F22" s="128"/>
      <c r="G22" s="128"/>
      <c r="H22" s="128"/>
      <c r="I22" s="128"/>
      <c r="J22" s="128"/>
      <c r="K22" s="128"/>
      <c r="O22" s="34"/>
      <c r="P22" s="28"/>
      <c r="Q22" s="28"/>
      <c r="R22" s="28"/>
      <c r="S22" s="28"/>
      <c r="AA22" t="s">
        <v>77</v>
      </c>
      <c r="AB22" t="s">
        <v>78</v>
      </c>
      <c r="AC22" t="s">
        <v>79</v>
      </c>
      <c r="AD22" t="s">
        <v>80</v>
      </c>
      <c r="AE22" t="s">
        <v>131</v>
      </c>
      <c r="AF22" t="s">
        <v>135</v>
      </c>
      <c r="AG22" t="s">
        <v>136</v>
      </c>
      <c r="AH22" t="s">
        <v>191</v>
      </c>
    </row>
    <row r="23" spans="1:34" ht="70.5" customHeight="1" x14ac:dyDescent="0.4">
      <c r="C23" s="51" t="s">
        <v>129</v>
      </c>
      <c r="D23" s="130"/>
      <c r="E23" s="131"/>
      <c r="F23" s="131"/>
      <c r="G23" s="131"/>
      <c r="H23" s="131"/>
      <c r="I23" s="131"/>
      <c r="J23" s="131"/>
      <c r="K23" s="132"/>
      <c r="AA23" t="s">
        <v>187</v>
      </c>
      <c r="AB23" t="s">
        <v>83</v>
      </c>
      <c r="AC23" t="s">
        <v>82</v>
      </c>
      <c r="AD23" t="s">
        <v>84</v>
      </c>
      <c r="AE23" t="s">
        <v>89</v>
      </c>
      <c r="AF23" t="s">
        <v>133</v>
      </c>
      <c r="AG23" t="s">
        <v>124</v>
      </c>
      <c r="AH23" t="s">
        <v>126</v>
      </c>
    </row>
    <row r="24" spans="1:34" ht="20.100000000000001" customHeight="1" x14ac:dyDescent="0.4">
      <c r="C24" s="52" t="s">
        <v>4</v>
      </c>
      <c r="D24" s="128"/>
      <c r="E24" s="128"/>
      <c r="F24" s="128"/>
      <c r="G24" s="128"/>
      <c r="H24" s="128"/>
      <c r="I24" s="128"/>
      <c r="J24" s="128"/>
      <c r="K24" s="128"/>
      <c r="AA24" t="s">
        <v>188</v>
      </c>
      <c r="AB24" t="s">
        <v>174</v>
      </c>
      <c r="AD24" t="s">
        <v>182</v>
      </c>
      <c r="AG24" t="s">
        <v>125</v>
      </c>
      <c r="AH24" t="s">
        <v>127</v>
      </c>
    </row>
    <row r="25" spans="1:34" ht="20.100000000000001" customHeight="1" x14ac:dyDescent="0.4">
      <c r="C25" s="52" t="s">
        <v>5</v>
      </c>
      <c r="D25" s="128"/>
      <c r="E25" s="128"/>
      <c r="F25" s="128"/>
      <c r="G25" s="128"/>
      <c r="H25" s="128"/>
      <c r="I25" s="128"/>
      <c r="J25" s="128"/>
      <c r="K25" s="128"/>
      <c r="AA25" t="s">
        <v>176</v>
      </c>
      <c r="AB25" t="s">
        <v>175</v>
      </c>
      <c r="AD25" t="s">
        <v>133</v>
      </c>
      <c r="AG25" t="s">
        <v>81</v>
      </c>
      <c r="AH25" t="s">
        <v>128</v>
      </c>
    </row>
    <row r="26" spans="1:34" ht="20.100000000000001" customHeight="1" x14ac:dyDescent="0.4">
      <c r="C26" s="49" t="s">
        <v>6</v>
      </c>
      <c r="D26" s="128"/>
      <c r="E26" s="128"/>
      <c r="F26" s="128"/>
      <c r="G26" s="23" t="s">
        <v>0</v>
      </c>
      <c r="H26" s="128"/>
      <c r="I26" s="128"/>
      <c r="J26" s="128"/>
      <c r="K26" s="128"/>
      <c r="AA26" t="s">
        <v>183</v>
      </c>
      <c r="AB26" t="s">
        <v>180</v>
      </c>
      <c r="AG26" t="s">
        <v>85</v>
      </c>
    </row>
    <row r="27" spans="1:34" ht="20.100000000000001" customHeight="1" x14ac:dyDescent="0.4">
      <c r="C27" s="49" t="s">
        <v>76</v>
      </c>
      <c r="D27" s="121"/>
      <c r="E27" s="122"/>
      <c r="F27" s="122"/>
      <c r="G27" s="122"/>
      <c r="H27" s="122"/>
      <c r="I27" s="122"/>
      <c r="J27" s="122"/>
      <c r="K27" s="123"/>
      <c r="L27" s="25"/>
      <c r="AA27" t="s">
        <v>190</v>
      </c>
      <c r="AB27" t="s">
        <v>181</v>
      </c>
      <c r="AG27" t="s">
        <v>189</v>
      </c>
    </row>
    <row r="28" spans="1:34" ht="20.100000000000001" customHeight="1" x14ac:dyDescent="0.4">
      <c r="C28" s="49" t="s">
        <v>111</v>
      </c>
      <c r="D28" s="121"/>
      <c r="E28" s="122"/>
      <c r="F28" s="122"/>
      <c r="G28" s="122"/>
      <c r="H28" s="122"/>
      <c r="I28" s="122"/>
      <c r="J28" s="122"/>
      <c r="K28" s="123"/>
      <c r="L28" s="25"/>
      <c r="AA28" t="s">
        <v>184</v>
      </c>
    </row>
    <row r="29" spans="1:34" ht="20.100000000000001" customHeight="1" x14ac:dyDescent="0.4">
      <c r="C29" s="49" t="s">
        <v>7</v>
      </c>
      <c r="D29" s="128"/>
      <c r="E29" s="128"/>
      <c r="F29" s="128"/>
      <c r="G29" s="128"/>
      <c r="H29" s="128"/>
      <c r="I29" s="128"/>
      <c r="J29" s="128"/>
      <c r="K29" s="128"/>
      <c r="L29" s="25"/>
    </row>
    <row r="30" spans="1:34" ht="20.100000000000001" customHeight="1" x14ac:dyDescent="0.4">
      <c r="C30" s="49" t="s">
        <v>8</v>
      </c>
      <c r="D30" s="128"/>
      <c r="E30" s="128"/>
      <c r="F30" s="128"/>
      <c r="G30" s="128"/>
      <c r="H30" s="128"/>
      <c r="I30" s="128"/>
      <c r="J30" s="128"/>
      <c r="K30" s="128"/>
      <c r="L30" s="25"/>
    </row>
    <row r="31" spans="1:34" ht="20.100000000000001" customHeight="1" x14ac:dyDescent="0.4">
      <c r="C31" s="49" t="s">
        <v>9</v>
      </c>
      <c r="D31" s="128"/>
      <c r="E31" s="128"/>
      <c r="F31" s="128"/>
      <c r="G31" s="128"/>
      <c r="H31" s="128"/>
      <c r="I31" s="128"/>
      <c r="J31" s="128"/>
      <c r="K31" s="128"/>
      <c r="L31" s="25"/>
    </row>
    <row r="32" spans="1:34" ht="20.100000000000001" customHeight="1" x14ac:dyDescent="0.4">
      <c r="C32" s="49" t="s">
        <v>10</v>
      </c>
      <c r="D32" s="128"/>
      <c r="E32" s="128"/>
      <c r="F32" s="128"/>
      <c r="G32" s="128"/>
      <c r="H32" s="128"/>
      <c r="I32" s="128"/>
      <c r="J32" s="128"/>
      <c r="K32" s="128"/>
      <c r="L32" s="26"/>
    </row>
    <row r="33" spans="1:34" ht="20.100000000000001" customHeight="1" x14ac:dyDescent="0.4">
      <c r="C33" s="49" t="s">
        <v>11</v>
      </c>
      <c r="D33" s="128"/>
      <c r="E33" s="128"/>
      <c r="F33" s="128"/>
      <c r="G33" s="128"/>
      <c r="H33" s="128"/>
      <c r="I33" s="128"/>
      <c r="J33" s="128"/>
      <c r="K33" s="128"/>
      <c r="L33" s="26"/>
    </row>
    <row r="34" spans="1:34" ht="37.5" x14ac:dyDescent="0.4">
      <c r="A34" s="127" t="s">
        <v>12</v>
      </c>
      <c r="B34" s="127"/>
      <c r="C34" s="53" t="s">
        <v>60</v>
      </c>
      <c r="D34" s="126"/>
      <c r="E34" s="133"/>
      <c r="F34" s="1" t="s">
        <v>13</v>
      </c>
      <c r="G34" s="24"/>
      <c r="H34" s="24"/>
      <c r="I34" s="28"/>
      <c r="AA34" t="s">
        <v>179</v>
      </c>
    </row>
    <row r="35" spans="1:34" ht="20.100000000000001" customHeight="1" x14ac:dyDescent="0.4">
      <c r="C35" s="54" t="s">
        <v>56</v>
      </c>
      <c r="D35" s="126"/>
      <c r="E35" s="126"/>
      <c r="F35" s="1" t="s">
        <v>13</v>
      </c>
      <c r="G35" s="27"/>
      <c r="H35" s="27"/>
      <c r="I35" s="27"/>
      <c r="AA35" t="s">
        <v>137</v>
      </c>
      <c r="AB35" t="s">
        <v>81</v>
      </c>
      <c r="AD35" t="s">
        <v>86</v>
      </c>
      <c r="AE35" t="s">
        <v>87</v>
      </c>
      <c r="AG35" t="str">
        <f t="shared" ref="AG35:AG50" si="0">AA35&amp;AB35&amp;AC35&amp;AD35&amp;AE35&amp;AF35</f>
        <v>DFSKまたは不明F1VSfumei事業用</v>
      </c>
      <c r="AH35" s="44">
        <v>1821000</v>
      </c>
    </row>
    <row r="36" spans="1:34" ht="20.100000000000001" customHeight="1" x14ac:dyDescent="0.4">
      <c r="C36" s="54" t="s">
        <v>57</v>
      </c>
      <c r="D36" s="124">
        <f>D34-D35</f>
        <v>0</v>
      </c>
      <c r="E36" s="124"/>
      <c r="F36" s="2" t="s">
        <v>13</v>
      </c>
      <c r="G36" s="27"/>
      <c r="H36" s="27"/>
      <c r="I36" s="27"/>
      <c r="AA36" t="s">
        <v>137</v>
      </c>
      <c r="AB36" t="s">
        <v>81</v>
      </c>
      <c r="AD36" t="s">
        <v>86</v>
      </c>
      <c r="AE36" t="s">
        <v>88</v>
      </c>
      <c r="AG36" t="str">
        <f t="shared" si="0"/>
        <v>DFSKまたは不明F1VSfumei自家用</v>
      </c>
      <c r="AH36" s="44">
        <v>1709000</v>
      </c>
    </row>
    <row r="37" spans="1:34" ht="20.100000000000001" customHeight="1" x14ac:dyDescent="0.4">
      <c r="C37" s="54" t="s">
        <v>58</v>
      </c>
      <c r="D37" s="125" t="e">
        <f>VLOOKUP(D29&amp;D30&amp;D26&amp;H26&amp;D27&amp;D28,AG35:AH101,2,0)</f>
        <v>#N/A</v>
      </c>
      <c r="E37" s="125"/>
      <c r="F37" s="2" t="s">
        <v>13</v>
      </c>
      <c r="G37" s="27"/>
      <c r="H37" s="27"/>
      <c r="I37" s="27"/>
      <c r="AA37" t="s">
        <v>137</v>
      </c>
      <c r="AB37" t="s">
        <v>85</v>
      </c>
      <c r="AD37" t="s">
        <v>86</v>
      </c>
      <c r="AE37" t="s">
        <v>87</v>
      </c>
      <c r="AG37" t="str">
        <f t="shared" si="0"/>
        <v>DFSKまたは不明F1TSfumei事業用</v>
      </c>
      <c r="AH37" s="44">
        <v>1607000</v>
      </c>
    </row>
    <row r="38" spans="1:34" ht="20.100000000000001" customHeight="1" x14ac:dyDescent="0.4">
      <c r="C38" s="54" t="s">
        <v>59</v>
      </c>
      <c r="D38" s="124" t="e">
        <f>MIN(D36,D37)</f>
        <v>#N/A</v>
      </c>
      <c r="E38" s="124"/>
      <c r="F38" s="2" t="s">
        <v>13</v>
      </c>
      <c r="G38" s="27"/>
      <c r="H38" s="27"/>
      <c r="I38" s="27"/>
      <c r="AA38" t="s">
        <v>137</v>
      </c>
      <c r="AB38" t="s">
        <v>85</v>
      </c>
      <c r="AD38" t="s">
        <v>86</v>
      </c>
      <c r="AE38" t="s">
        <v>88</v>
      </c>
      <c r="AG38" t="str">
        <f t="shared" si="0"/>
        <v>DFSKまたは不明F1TSfumei自家用</v>
      </c>
      <c r="AH38" s="44">
        <v>1495000</v>
      </c>
    </row>
    <row r="39" spans="1:34" x14ac:dyDescent="0.4">
      <c r="C39" s="54" t="s">
        <v>75</v>
      </c>
      <c r="D39" s="124" t="e">
        <f>ROUNDDOWN(D38,-3)</f>
        <v>#N/A</v>
      </c>
      <c r="E39" s="124"/>
      <c r="F39" s="2" t="s">
        <v>13</v>
      </c>
      <c r="G39" s="27"/>
      <c r="H39" s="27"/>
      <c r="I39" s="27"/>
      <c r="AA39" t="s">
        <v>137</v>
      </c>
      <c r="AB39" t="s">
        <v>124</v>
      </c>
      <c r="AD39" t="s">
        <v>86</v>
      </c>
      <c r="AE39" t="s">
        <v>87</v>
      </c>
      <c r="AG39" t="str">
        <f t="shared" si="0"/>
        <v>DFSKまたは不明F1Vfumei事業用</v>
      </c>
      <c r="AH39" s="44">
        <v>1221000</v>
      </c>
    </row>
    <row r="40" spans="1:34" x14ac:dyDescent="0.4">
      <c r="AA40" t="s">
        <v>137</v>
      </c>
      <c r="AB40" t="s">
        <v>124</v>
      </c>
      <c r="AD40" t="s">
        <v>86</v>
      </c>
      <c r="AE40" t="s">
        <v>88</v>
      </c>
      <c r="AG40" t="str">
        <f t="shared" si="0"/>
        <v>DFSKまたは不明F1Vfumei自家用</v>
      </c>
      <c r="AH40" s="44">
        <v>1109000</v>
      </c>
    </row>
    <row r="41" spans="1:34" x14ac:dyDescent="0.4">
      <c r="A41" s="42" t="s">
        <v>74</v>
      </c>
      <c r="AA41" t="s">
        <v>137</v>
      </c>
      <c r="AB41" t="s">
        <v>125</v>
      </c>
      <c r="AD41" t="s">
        <v>86</v>
      </c>
      <c r="AE41" t="s">
        <v>87</v>
      </c>
      <c r="AG41" t="str">
        <f t="shared" si="0"/>
        <v>DFSKまたは不明F1Tfumei事業用</v>
      </c>
      <c r="AH41" s="44">
        <v>1007000</v>
      </c>
    </row>
    <row r="42" spans="1:34" x14ac:dyDescent="0.4">
      <c r="AA42" t="s">
        <v>137</v>
      </c>
      <c r="AB42" t="s">
        <v>125</v>
      </c>
      <c r="AD42" t="s">
        <v>86</v>
      </c>
      <c r="AE42" t="s">
        <v>88</v>
      </c>
      <c r="AG42" t="str">
        <f t="shared" si="0"/>
        <v>DFSKまたは不明F1Tfumei自家用</v>
      </c>
      <c r="AH42" s="44">
        <v>895000</v>
      </c>
    </row>
    <row r="43" spans="1:34" x14ac:dyDescent="0.4">
      <c r="AA43" t="s">
        <v>137</v>
      </c>
      <c r="AB43" t="s">
        <v>189</v>
      </c>
      <c r="AD43" t="s">
        <v>86</v>
      </c>
      <c r="AE43" t="s">
        <v>87</v>
      </c>
      <c r="AG43" t="str">
        <f t="shared" si="0"/>
        <v>DFSKまたは不明F1VS4fumei事業用</v>
      </c>
      <c r="AH43" s="44">
        <v>1875000</v>
      </c>
    </row>
    <row r="44" spans="1:34" x14ac:dyDescent="0.4">
      <c r="AA44" t="s">
        <v>137</v>
      </c>
      <c r="AB44" t="s">
        <v>189</v>
      </c>
      <c r="AD44" t="s">
        <v>86</v>
      </c>
      <c r="AE44" t="s">
        <v>88</v>
      </c>
      <c r="AG44" t="str">
        <f t="shared" si="0"/>
        <v>DFSKまたは不明F1VS4fumei自家用</v>
      </c>
      <c r="AH44" s="44">
        <v>1763000</v>
      </c>
    </row>
    <row r="45" spans="1:34" x14ac:dyDescent="0.4">
      <c r="AA45" t="s">
        <v>77</v>
      </c>
      <c r="AB45" t="s">
        <v>187</v>
      </c>
      <c r="AD45" t="s">
        <v>86</v>
      </c>
      <c r="AE45" t="s">
        <v>87</v>
      </c>
      <c r="AG45" t="str">
        <f t="shared" si="0"/>
        <v>不明E1fumei事業用</v>
      </c>
      <c r="AH45" s="44">
        <v>3561000</v>
      </c>
    </row>
    <row r="46" spans="1:34" x14ac:dyDescent="0.4">
      <c r="AA46" t="s">
        <v>77</v>
      </c>
      <c r="AB46" t="s">
        <v>187</v>
      </c>
      <c r="AD46" t="s">
        <v>86</v>
      </c>
      <c r="AE46" t="s">
        <v>88</v>
      </c>
      <c r="AG46" t="str">
        <f t="shared" si="0"/>
        <v>不明E1fumei自家用</v>
      </c>
      <c r="AH46" s="44">
        <v>3449000</v>
      </c>
    </row>
    <row r="47" spans="1:34" x14ac:dyDescent="0.4">
      <c r="AA47" t="s">
        <v>77</v>
      </c>
      <c r="AB47" t="s">
        <v>188</v>
      </c>
      <c r="AD47" t="s">
        <v>86</v>
      </c>
      <c r="AE47" t="s">
        <v>87</v>
      </c>
      <c r="AG47" t="str">
        <f t="shared" si="0"/>
        <v>不明E2fumei事業用</v>
      </c>
      <c r="AH47" s="44">
        <v>2862000</v>
      </c>
    </row>
    <row r="48" spans="1:34" x14ac:dyDescent="0.4">
      <c r="AA48" t="s">
        <v>77</v>
      </c>
      <c r="AB48" t="s">
        <v>188</v>
      </c>
      <c r="AD48" t="s">
        <v>86</v>
      </c>
      <c r="AE48" t="s">
        <v>88</v>
      </c>
      <c r="AG48" t="str">
        <f t="shared" si="0"/>
        <v>不明E2fumei自家用</v>
      </c>
      <c r="AH48" s="44">
        <v>2750000</v>
      </c>
    </row>
    <row r="49" spans="27:34" x14ac:dyDescent="0.4">
      <c r="AA49" t="s">
        <v>132</v>
      </c>
      <c r="AB49" t="s">
        <v>89</v>
      </c>
      <c r="AD49" t="s">
        <v>86</v>
      </c>
      <c r="AE49" t="s">
        <v>87</v>
      </c>
      <c r="AG49" t="str">
        <f t="shared" si="0"/>
        <v>柳州五菱ASF2.0fumei事業用</v>
      </c>
      <c r="AH49" s="44">
        <v>1160000</v>
      </c>
    </row>
    <row r="50" spans="27:34" x14ac:dyDescent="0.4">
      <c r="AA50" t="s">
        <v>132</v>
      </c>
      <c r="AB50" t="s">
        <v>89</v>
      </c>
      <c r="AC50" t="s">
        <v>90</v>
      </c>
      <c r="AD50" t="s">
        <v>186</v>
      </c>
      <c r="AE50" t="s">
        <v>87</v>
      </c>
      <c r="AG50" t="str">
        <f t="shared" si="0"/>
        <v>柳州五菱ASF2.0ZABWA20VP事業用</v>
      </c>
      <c r="AH50" s="44">
        <v>1160000</v>
      </c>
    </row>
    <row r="51" spans="27:34" x14ac:dyDescent="0.4">
      <c r="AA51" t="s">
        <v>192</v>
      </c>
      <c r="AB51" t="s">
        <v>126</v>
      </c>
      <c r="AD51" t="s">
        <v>86</v>
      </c>
      <c r="AE51" t="s">
        <v>87</v>
      </c>
      <c r="AG51" t="str">
        <f>AA51&amp;AB51&amp;AC51&amp;AD51&amp;AE51&amp;AF51</f>
        <v>CENNTROまたは不明ELEMO-Kfumei事業用</v>
      </c>
      <c r="AH51" s="44">
        <v>1040000</v>
      </c>
    </row>
    <row r="52" spans="27:34" x14ac:dyDescent="0.4">
      <c r="AA52" t="s">
        <v>192</v>
      </c>
      <c r="AB52" t="s">
        <v>127</v>
      </c>
      <c r="AD52" t="s">
        <v>86</v>
      </c>
      <c r="AE52" t="s">
        <v>87</v>
      </c>
      <c r="AG52" t="str">
        <f>AA52&amp;AB52&amp;AC52&amp;AD52&amp;AE52&amp;AF52</f>
        <v>CENNTROまたは不明ELEMOfumei事業用</v>
      </c>
      <c r="AH52" s="44">
        <v>1259000</v>
      </c>
    </row>
    <row r="53" spans="27:34" x14ac:dyDescent="0.4">
      <c r="AA53" t="s">
        <v>192</v>
      </c>
      <c r="AB53" t="s">
        <v>128</v>
      </c>
      <c r="AD53" t="s">
        <v>86</v>
      </c>
      <c r="AE53" t="s">
        <v>87</v>
      </c>
      <c r="AG53" t="str">
        <f>AA53&amp;AB53&amp;AC53&amp;AD53&amp;AE53&amp;AF53</f>
        <v>CENNTROまたは不明ELEMO-Lfumei事業用</v>
      </c>
      <c r="AH53" s="44">
        <v>1276000</v>
      </c>
    </row>
    <row r="54" spans="27:34" x14ac:dyDescent="0.4">
      <c r="AA54" t="s">
        <v>192</v>
      </c>
      <c r="AB54" t="s">
        <v>128</v>
      </c>
      <c r="AD54" t="s">
        <v>86</v>
      </c>
      <c r="AE54" t="s">
        <v>88</v>
      </c>
      <c r="AG54" t="str">
        <f>AA54&amp;AB54&amp;AC54&amp;AD54&amp;AE54&amp;AF54</f>
        <v>CENNTROまたは不明ELEMO-Lfumei自家用</v>
      </c>
      <c r="AH54" s="44">
        <v>1164000</v>
      </c>
    </row>
    <row r="55" spans="27:34" x14ac:dyDescent="0.4">
      <c r="AA55" t="s">
        <v>77</v>
      </c>
      <c r="AB55" t="s">
        <v>176</v>
      </c>
      <c r="AD55" t="s">
        <v>86</v>
      </c>
      <c r="AE55" t="s">
        <v>87</v>
      </c>
      <c r="AG55" t="str">
        <f t="shared" ref="AG55:AG56" si="1">AA55&amp;AB55&amp;AC55&amp;AD55&amp;AE55&amp;AF55</f>
        <v>不明OHKUMA-LV270Lfumei事業用</v>
      </c>
      <c r="AH55" s="44">
        <v>1468000</v>
      </c>
    </row>
    <row r="56" spans="27:34" x14ac:dyDescent="0.4">
      <c r="AA56" t="s">
        <v>77</v>
      </c>
      <c r="AB56" t="s">
        <v>183</v>
      </c>
      <c r="AD56" t="s">
        <v>86</v>
      </c>
      <c r="AE56" t="s">
        <v>87</v>
      </c>
      <c r="AG56" t="str">
        <f t="shared" si="1"/>
        <v>不明OHKUMA-TX200Lfumei事業用</v>
      </c>
      <c r="AH56" s="44">
        <v>540000</v>
      </c>
    </row>
    <row r="57" spans="27:34" x14ac:dyDescent="0.4">
      <c r="AA57" t="s">
        <v>77</v>
      </c>
      <c r="AB57" t="s">
        <v>190</v>
      </c>
      <c r="AD57" t="s">
        <v>86</v>
      </c>
      <c r="AE57" t="s">
        <v>87</v>
      </c>
      <c r="AG57" t="str">
        <f>AA57&amp;AB57&amp;AC57&amp;AD57&amp;AE57&amp;AF57</f>
        <v>不明TVC-072fumei事業用</v>
      </c>
      <c r="AH57" s="44">
        <v>1541000</v>
      </c>
    </row>
    <row r="58" spans="27:34" x14ac:dyDescent="0.4">
      <c r="AA58" t="s">
        <v>77</v>
      </c>
      <c r="AB58" t="s">
        <v>184</v>
      </c>
      <c r="AD58" t="s">
        <v>86</v>
      </c>
      <c r="AE58" t="s">
        <v>87</v>
      </c>
      <c r="AG58" t="str">
        <f>AA58&amp;AB58&amp;AC58&amp;AD58&amp;AE58&amp;AF58</f>
        <v>不明WS5040XXYBEVfumei事業用</v>
      </c>
      <c r="AH58" s="44">
        <v>2912000</v>
      </c>
    </row>
    <row r="59" spans="27:34" x14ac:dyDescent="0.4">
      <c r="AA59" t="s">
        <v>77</v>
      </c>
      <c r="AB59" t="s">
        <v>184</v>
      </c>
      <c r="AD59" t="s">
        <v>86</v>
      </c>
      <c r="AE59" t="s">
        <v>88</v>
      </c>
      <c r="AG59" t="str">
        <f>AA59&amp;AB59&amp;AC59&amp;AD59&amp;AE59&amp;AF59</f>
        <v>不明WS5040XXYBEVfumei自家用</v>
      </c>
      <c r="AH59" s="44">
        <v>2800000</v>
      </c>
    </row>
    <row r="60" spans="27:34" x14ac:dyDescent="0.4">
      <c r="AA60" t="s">
        <v>78</v>
      </c>
      <c r="AB60" t="s">
        <v>174</v>
      </c>
      <c r="AC60" t="s">
        <v>90</v>
      </c>
      <c r="AD60" t="s">
        <v>91</v>
      </c>
      <c r="AE60" t="s">
        <v>87</v>
      </c>
      <c r="AG60" t="str">
        <f>AA60&amp;AB60&amp;AC60&amp;AD60&amp;AE60&amp;AF60</f>
        <v>三菱MINICAB-MiEV2シーターZABU68VHLDDD事業用</v>
      </c>
      <c r="AH60" s="44">
        <v>959000</v>
      </c>
    </row>
    <row r="61" spans="27:34" x14ac:dyDescent="0.4">
      <c r="AA61" t="s">
        <v>78</v>
      </c>
      <c r="AB61" t="s">
        <v>175</v>
      </c>
      <c r="AC61" t="s">
        <v>90</v>
      </c>
      <c r="AD61" t="s">
        <v>92</v>
      </c>
      <c r="AE61" t="s">
        <v>87</v>
      </c>
      <c r="AG61" t="str">
        <f>AA61&amp;AB61&amp;AC61&amp;AD61&amp;AE61&amp;AF61</f>
        <v>三菱MINICAB-MiEV4シーターZABU68VHLDDA事業用</v>
      </c>
      <c r="AH61" s="44">
        <v>972000</v>
      </c>
    </row>
    <row r="62" spans="27:34" x14ac:dyDescent="0.4">
      <c r="AA62" t="s">
        <v>78</v>
      </c>
      <c r="AB62" t="s">
        <v>180</v>
      </c>
      <c r="AC62" t="s">
        <v>90</v>
      </c>
      <c r="AD62" t="s">
        <v>177</v>
      </c>
      <c r="AE62" t="s">
        <v>87</v>
      </c>
      <c r="AG62" t="str">
        <f t="shared" ref="AG62:AG97" si="2">AA62&amp;AB62&amp;AC62&amp;AD62&amp;AE62&amp;AF62</f>
        <v>三菱MINICAB-EV2シーターZABU69VHLDDG事業用</v>
      </c>
      <c r="AH62" s="44">
        <v>784000</v>
      </c>
    </row>
    <row r="63" spans="27:34" x14ac:dyDescent="0.4">
      <c r="AA63" t="s">
        <v>78</v>
      </c>
      <c r="AB63" t="s">
        <v>181</v>
      </c>
      <c r="AC63" t="s">
        <v>90</v>
      </c>
      <c r="AD63" t="s">
        <v>178</v>
      </c>
      <c r="AE63" t="s">
        <v>87</v>
      </c>
      <c r="AG63" t="str">
        <f t="shared" si="2"/>
        <v>三菱MINICAB-EV4シーターZABU69VHLDDF事業用</v>
      </c>
      <c r="AH63" s="44">
        <v>818000</v>
      </c>
    </row>
    <row r="64" spans="27:34" x14ac:dyDescent="0.4">
      <c r="AA64" t="s">
        <v>79</v>
      </c>
      <c r="AB64" t="s">
        <v>82</v>
      </c>
      <c r="AC64" t="s">
        <v>90</v>
      </c>
      <c r="AD64" t="s">
        <v>93</v>
      </c>
      <c r="AE64" t="s">
        <v>87</v>
      </c>
      <c r="AG64" t="str">
        <f t="shared" si="2"/>
        <v>日野デュトロZ EVZABXED100V事業用</v>
      </c>
      <c r="AH64" s="44">
        <v>5165000</v>
      </c>
    </row>
    <row r="65" spans="27:34" x14ac:dyDescent="0.4">
      <c r="AA65" t="s">
        <v>79</v>
      </c>
      <c r="AB65" t="s">
        <v>82</v>
      </c>
      <c r="AC65" t="s">
        <v>90</v>
      </c>
      <c r="AD65" t="s">
        <v>93</v>
      </c>
      <c r="AE65" t="s">
        <v>88</v>
      </c>
      <c r="AG65" t="str">
        <f t="shared" si="2"/>
        <v>日野デュトロZ EVZABXED100V自家用</v>
      </c>
      <c r="AH65" s="44">
        <v>5053000</v>
      </c>
    </row>
    <row r="66" spans="27:34" x14ac:dyDescent="0.4">
      <c r="AA66" t="s">
        <v>79</v>
      </c>
      <c r="AB66" t="s">
        <v>82</v>
      </c>
      <c r="AC66" t="s">
        <v>90</v>
      </c>
      <c r="AD66" t="s">
        <v>94</v>
      </c>
      <c r="AE66" t="s">
        <v>87</v>
      </c>
      <c r="AG66" t="str">
        <f t="shared" si="2"/>
        <v>日野デュトロZ EVZABXED100事業用</v>
      </c>
      <c r="AH66" s="44">
        <v>5165000</v>
      </c>
    </row>
    <row r="67" spans="27:34" x14ac:dyDescent="0.4">
      <c r="AA67" t="s">
        <v>79</v>
      </c>
      <c r="AB67" t="s">
        <v>82</v>
      </c>
      <c r="AC67" t="s">
        <v>90</v>
      </c>
      <c r="AD67" t="s">
        <v>94</v>
      </c>
      <c r="AE67" t="s">
        <v>88</v>
      </c>
      <c r="AG67" t="str">
        <f t="shared" si="2"/>
        <v>日野デュトロZ EVZABXED100自家用</v>
      </c>
      <c r="AH67" s="44">
        <v>5053000</v>
      </c>
    </row>
    <row r="68" spans="27:34" x14ac:dyDescent="0.4">
      <c r="AA68" t="s">
        <v>78</v>
      </c>
      <c r="AB68" t="s">
        <v>83</v>
      </c>
      <c r="AC68" t="s">
        <v>90</v>
      </c>
      <c r="AD68" t="s">
        <v>95</v>
      </c>
      <c r="AE68" t="s">
        <v>87</v>
      </c>
      <c r="AF68" t="s">
        <v>96</v>
      </c>
      <c r="AG68" t="str">
        <f t="shared" si="2"/>
        <v>三菱eCanterZABFEAVK事業用S</v>
      </c>
      <c r="AH68" s="44">
        <v>5131000</v>
      </c>
    </row>
    <row r="69" spans="27:34" x14ac:dyDescent="0.4">
      <c r="AA69" t="s">
        <v>78</v>
      </c>
      <c r="AB69" t="s">
        <v>83</v>
      </c>
      <c r="AC69" t="s">
        <v>90</v>
      </c>
      <c r="AD69" t="s">
        <v>95</v>
      </c>
      <c r="AE69" t="s">
        <v>88</v>
      </c>
      <c r="AF69" t="s">
        <v>96</v>
      </c>
      <c r="AG69" t="str">
        <f t="shared" si="2"/>
        <v>三菱eCanterZABFEAVK自家用S</v>
      </c>
      <c r="AH69" s="44">
        <v>5019000</v>
      </c>
    </row>
    <row r="70" spans="27:34" x14ac:dyDescent="0.4">
      <c r="AA70" t="s">
        <v>78</v>
      </c>
      <c r="AB70" t="s">
        <v>83</v>
      </c>
      <c r="AC70" t="s">
        <v>90</v>
      </c>
      <c r="AD70" t="s">
        <v>95</v>
      </c>
      <c r="AE70" t="s">
        <v>87</v>
      </c>
      <c r="AF70" t="s">
        <v>97</v>
      </c>
      <c r="AG70" t="str">
        <f t="shared" si="2"/>
        <v>三菱eCanterZABFEAVK事業用M</v>
      </c>
      <c r="AH70" s="44">
        <v>6804000</v>
      </c>
    </row>
    <row r="71" spans="27:34" x14ac:dyDescent="0.4">
      <c r="AA71" t="s">
        <v>78</v>
      </c>
      <c r="AB71" t="s">
        <v>83</v>
      </c>
      <c r="AC71" t="s">
        <v>90</v>
      </c>
      <c r="AD71" t="s">
        <v>95</v>
      </c>
      <c r="AE71" t="s">
        <v>88</v>
      </c>
      <c r="AF71" t="s">
        <v>97</v>
      </c>
      <c r="AG71" t="str">
        <f t="shared" si="2"/>
        <v>三菱eCanterZABFEAVK自家用M</v>
      </c>
      <c r="AH71" s="44">
        <v>6692000</v>
      </c>
    </row>
    <row r="72" spans="27:34" x14ac:dyDescent="0.4">
      <c r="AA72" t="s">
        <v>78</v>
      </c>
      <c r="AB72" t="s">
        <v>83</v>
      </c>
      <c r="AC72" t="s">
        <v>90</v>
      </c>
      <c r="AD72" t="s">
        <v>98</v>
      </c>
      <c r="AE72" t="s">
        <v>87</v>
      </c>
      <c r="AF72" t="s">
        <v>96</v>
      </c>
      <c r="AG72" t="str">
        <f t="shared" si="2"/>
        <v>三菱eCanterZABFEBVK事業用S</v>
      </c>
      <c r="AH72" s="44">
        <v>5131000</v>
      </c>
    </row>
    <row r="73" spans="27:34" x14ac:dyDescent="0.4">
      <c r="AA73" t="s">
        <v>78</v>
      </c>
      <c r="AB73" t="s">
        <v>83</v>
      </c>
      <c r="AC73" t="s">
        <v>90</v>
      </c>
      <c r="AD73" t="s">
        <v>98</v>
      </c>
      <c r="AE73" t="s">
        <v>88</v>
      </c>
      <c r="AF73" t="s">
        <v>96</v>
      </c>
      <c r="AG73" t="str">
        <f t="shared" si="2"/>
        <v>三菱eCanterZABFEBVK自家用S</v>
      </c>
      <c r="AH73" s="44">
        <v>5019000</v>
      </c>
    </row>
    <row r="74" spans="27:34" x14ac:dyDescent="0.4">
      <c r="AA74" t="s">
        <v>78</v>
      </c>
      <c r="AB74" t="s">
        <v>83</v>
      </c>
      <c r="AC74" t="s">
        <v>90</v>
      </c>
      <c r="AD74" t="s">
        <v>98</v>
      </c>
      <c r="AE74" t="s">
        <v>87</v>
      </c>
      <c r="AF74" t="s">
        <v>97</v>
      </c>
      <c r="AG74" t="str">
        <f t="shared" si="2"/>
        <v>三菱eCanterZABFEBVK事業用M</v>
      </c>
      <c r="AH74" s="44">
        <v>6804000</v>
      </c>
    </row>
    <row r="75" spans="27:34" x14ac:dyDescent="0.4">
      <c r="AA75" t="s">
        <v>78</v>
      </c>
      <c r="AB75" t="s">
        <v>83</v>
      </c>
      <c r="AC75" t="s">
        <v>90</v>
      </c>
      <c r="AD75" t="s">
        <v>98</v>
      </c>
      <c r="AE75" t="s">
        <v>88</v>
      </c>
      <c r="AF75" t="s">
        <v>97</v>
      </c>
      <c r="AG75" t="str">
        <f t="shared" si="2"/>
        <v>三菱eCanterZABFEBVK自家用M</v>
      </c>
      <c r="AH75" s="44">
        <v>6692000</v>
      </c>
    </row>
    <row r="76" spans="27:34" x14ac:dyDescent="0.4">
      <c r="AA76" t="s">
        <v>78</v>
      </c>
      <c r="AB76" t="s">
        <v>83</v>
      </c>
      <c r="AC76" t="s">
        <v>90</v>
      </c>
      <c r="AD76" t="s">
        <v>99</v>
      </c>
      <c r="AE76" t="s">
        <v>87</v>
      </c>
      <c r="AG76" t="str">
        <f t="shared" si="2"/>
        <v>三菱eCanterZABFEB8K事業用</v>
      </c>
      <c r="AH76" s="44">
        <v>6966000</v>
      </c>
    </row>
    <row r="77" spans="27:34" x14ac:dyDescent="0.4">
      <c r="AA77" t="s">
        <v>78</v>
      </c>
      <c r="AB77" t="s">
        <v>83</v>
      </c>
      <c r="AC77" t="s">
        <v>90</v>
      </c>
      <c r="AD77" t="s">
        <v>99</v>
      </c>
      <c r="AE77" t="s">
        <v>88</v>
      </c>
      <c r="AG77" t="str">
        <f t="shared" si="2"/>
        <v>三菱eCanterZABFEB8K自家用</v>
      </c>
      <c r="AH77" s="44">
        <v>6854000</v>
      </c>
    </row>
    <row r="78" spans="27:34" x14ac:dyDescent="0.4">
      <c r="AA78" t="s">
        <v>78</v>
      </c>
      <c r="AB78" t="s">
        <v>83</v>
      </c>
      <c r="AC78" t="s">
        <v>90</v>
      </c>
      <c r="AD78" t="s">
        <v>100</v>
      </c>
      <c r="AE78" t="s">
        <v>87</v>
      </c>
      <c r="AG78" t="str">
        <f t="shared" si="2"/>
        <v>三菱eCanterZABFEC9K事業用</v>
      </c>
      <c r="AH78" s="44">
        <v>8329000</v>
      </c>
    </row>
    <row r="79" spans="27:34" x14ac:dyDescent="0.4">
      <c r="AA79" t="s">
        <v>78</v>
      </c>
      <c r="AB79" t="s">
        <v>83</v>
      </c>
      <c r="AC79" t="s">
        <v>90</v>
      </c>
      <c r="AD79" t="s">
        <v>100</v>
      </c>
      <c r="AE79" t="s">
        <v>88</v>
      </c>
      <c r="AG79" t="str">
        <f t="shared" si="2"/>
        <v>三菱eCanterZABFEC9K自家用</v>
      </c>
      <c r="AH79" s="44">
        <v>8217000</v>
      </c>
    </row>
    <row r="80" spans="27:34" x14ac:dyDescent="0.4">
      <c r="AA80" t="s">
        <v>78</v>
      </c>
      <c r="AB80" t="s">
        <v>83</v>
      </c>
      <c r="AC80" t="s">
        <v>90</v>
      </c>
      <c r="AD80" t="s">
        <v>101</v>
      </c>
      <c r="AE80" t="s">
        <v>87</v>
      </c>
      <c r="AG80" t="str">
        <f t="shared" si="2"/>
        <v>三菱eCanterZABFED9K事業用</v>
      </c>
      <c r="AH80" s="44">
        <v>8329000</v>
      </c>
    </row>
    <row r="81" spans="27:34" x14ac:dyDescent="0.4">
      <c r="AA81" t="s">
        <v>78</v>
      </c>
      <c r="AB81" t="s">
        <v>83</v>
      </c>
      <c r="AC81" t="s">
        <v>90</v>
      </c>
      <c r="AD81" t="s">
        <v>101</v>
      </c>
      <c r="AE81" t="s">
        <v>88</v>
      </c>
      <c r="AG81" t="str">
        <f t="shared" si="2"/>
        <v>三菱eCanterZABFED9K自家用</v>
      </c>
      <c r="AH81" s="44">
        <v>8217000</v>
      </c>
    </row>
    <row r="82" spans="27:34" x14ac:dyDescent="0.4">
      <c r="AA82" t="s">
        <v>78</v>
      </c>
      <c r="AB82" t="s">
        <v>83</v>
      </c>
      <c r="AC82" t="s">
        <v>90</v>
      </c>
      <c r="AD82" t="s">
        <v>102</v>
      </c>
      <c r="AE82" t="s">
        <v>87</v>
      </c>
      <c r="AG82" t="str">
        <f t="shared" si="2"/>
        <v>三菱eCanterZABFEB8U事業用</v>
      </c>
      <c r="AH82" s="44">
        <v>7224000</v>
      </c>
    </row>
    <row r="83" spans="27:34" x14ac:dyDescent="0.4">
      <c r="AA83" t="s">
        <v>78</v>
      </c>
      <c r="AB83" t="s">
        <v>83</v>
      </c>
      <c r="AC83" t="s">
        <v>90</v>
      </c>
      <c r="AD83" t="s">
        <v>102</v>
      </c>
      <c r="AE83" t="s">
        <v>88</v>
      </c>
      <c r="AG83" t="str">
        <f t="shared" si="2"/>
        <v>三菱eCanterZABFEB8U自家用</v>
      </c>
      <c r="AH83" s="44">
        <v>7112000</v>
      </c>
    </row>
    <row r="84" spans="27:34" x14ac:dyDescent="0.4">
      <c r="AA84" t="s">
        <v>78</v>
      </c>
      <c r="AB84" t="s">
        <v>83</v>
      </c>
      <c r="AC84" t="s">
        <v>103</v>
      </c>
      <c r="AD84" t="s">
        <v>104</v>
      </c>
      <c r="AE84" t="s">
        <v>87</v>
      </c>
      <c r="AG84" t="str">
        <f t="shared" si="2"/>
        <v>三菱eCanter2RGFEB80改事業用</v>
      </c>
      <c r="AH84" s="44">
        <v>7224000</v>
      </c>
    </row>
    <row r="85" spans="27:34" x14ac:dyDescent="0.4">
      <c r="AA85" t="s">
        <v>78</v>
      </c>
      <c r="AB85" t="s">
        <v>83</v>
      </c>
      <c r="AC85" t="s">
        <v>103</v>
      </c>
      <c r="AD85" t="s">
        <v>104</v>
      </c>
      <c r="AE85" t="s">
        <v>88</v>
      </c>
      <c r="AG85" t="str">
        <f t="shared" si="2"/>
        <v>三菱eCanter2RGFEB80改自家用</v>
      </c>
      <c r="AH85" s="44">
        <v>7112000</v>
      </c>
    </row>
    <row r="86" spans="27:34" x14ac:dyDescent="0.4">
      <c r="AA86" t="s">
        <v>78</v>
      </c>
      <c r="AB86" t="s">
        <v>83</v>
      </c>
      <c r="AC86" t="s">
        <v>105</v>
      </c>
      <c r="AD86" t="s">
        <v>106</v>
      </c>
      <c r="AE86" t="s">
        <v>87</v>
      </c>
      <c r="AG86" t="str">
        <f t="shared" si="2"/>
        <v>三菱eCanter2PGFEBS0改事業用</v>
      </c>
      <c r="AH86" s="44">
        <v>7224000</v>
      </c>
    </row>
    <row r="87" spans="27:34" x14ac:dyDescent="0.4">
      <c r="AA87" t="s">
        <v>78</v>
      </c>
      <c r="AB87" t="s">
        <v>83</v>
      </c>
      <c r="AC87" t="s">
        <v>105</v>
      </c>
      <c r="AD87" t="s">
        <v>106</v>
      </c>
      <c r="AE87" t="s">
        <v>88</v>
      </c>
      <c r="AG87" t="str">
        <f t="shared" si="2"/>
        <v>三菱eCanter2PGFEBS0改自家用</v>
      </c>
      <c r="AH87" s="44">
        <v>7112000</v>
      </c>
    </row>
    <row r="88" spans="27:34" x14ac:dyDescent="0.4">
      <c r="AA88" t="s">
        <v>80</v>
      </c>
      <c r="AB88" t="s">
        <v>84</v>
      </c>
      <c r="AC88" t="s">
        <v>90</v>
      </c>
      <c r="AD88" t="s">
        <v>107</v>
      </c>
      <c r="AE88" t="s">
        <v>87</v>
      </c>
      <c r="AG88" t="str">
        <f t="shared" si="2"/>
        <v>いすゞエルフEVZABNJR48AF事業用</v>
      </c>
      <c r="AH88" s="44">
        <v>4663000</v>
      </c>
    </row>
    <row r="89" spans="27:34" x14ac:dyDescent="0.4">
      <c r="AA89" t="s">
        <v>80</v>
      </c>
      <c r="AB89" t="s">
        <v>84</v>
      </c>
      <c r="AC89" t="s">
        <v>90</v>
      </c>
      <c r="AD89" t="s">
        <v>107</v>
      </c>
      <c r="AE89" t="s">
        <v>88</v>
      </c>
      <c r="AG89" t="str">
        <f t="shared" si="2"/>
        <v>いすゞエルフEVZABNJR48AF自家用</v>
      </c>
      <c r="AH89" s="44">
        <v>4551000</v>
      </c>
    </row>
    <row r="90" spans="27:34" x14ac:dyDescent="0.4">
      <c r="AA90" t="s">
        <v>80</v>
      </c>
      <c r="AB90" t="s">
        <v>84</v>
      </c>
      <c r="AC90" t="s">
        <v>90</v>
      </c>
      <c r="AD90" t="s">
        <v>108</v>
      </c>
      <c r="AE90" t="s">
        <v>87</v>
      </c>
      <c r="AG90" t="str">
        <f t="shared" si="2"/>
        <v>いすゞエルフEVZABNJR48AM事業用</v>
      </c>
      <c r="AH90" s="44">
        <v>4663000</v>
      </c>
    </row>
    <row r="91" spans="27:34" x14ac:dyDescent="0.4">
      <c r="AA91" t="s">
        <v>80</v>
      </c>
      <c r="AB91" t="s">
        <v>84</v>
      </c>
      <c r="AC91" t="s">
        <v>90</v>
      </c>
      <c r="AD91" t="s">
        <v>108</v>
      </c>
      <c r="AE91" t="s">
        <v>88</v>
      </c>
      <c r="AG91" t="str">
        <f t="shared" si="2"/>
        <v>いすゞエルフEVZABNJR48AM自家用</v>
      </c>
      <c r="AH91" s="44">
        <v>4551000</v>
      </c>
    </row>
    <row r="92" spans="27:34" x14ac:dyDescent="0.4">
      <c r="AA92" t="s">
        <v>80</v>
      </c>
      <c r="AB92" t="s">
        <v>84</v>
      </c>
      <c r="AC92" t="s">
        <v>90</v>
      </c>
      <c r="AD92" t="s">
        <v>109</v>
      </c>
      <c r="AE92" t="s">
        <v>87</v>
      </c>
      <c r="AG92" t="str">
        <f t="shared" si="2"/>
        <v>いすゞエルフEVZABNLR48AM事業用</v>
      </c>
      <c r="AH92" s="44">
        <v>5175000</v>
      </c>
    </row>
    <row r="93" spans="27:34" x14ac:dyDescent="0.4">
      <c r="AA93" t="s">
        <v>80</v>
      </c>
      <c r="AB93" t="s">
        <v>84</v>
      </c>
      <c r="AC93" t="s">
        <v>90</v>
      </c>
      <c r="AD93" t="s">
        <v>109</v>
      </c>
      <c r="AE93" t="s">
        <v>88</v>
      </c>
      <c r="AG93" t="str">
        <f t="shared" si="2"/>
        <v>いすゞエルフEVZABNLR48AM自家用</v>
      </c>
      <c r="AH93" s="44">
        <v>5063000</v>
      </c>
    </row>
    <row r="94" spans="27:34" x14ac:dyDescent="0.4">
      <c r="AA94" t="s">
        <v>80</v>
      </c>
      <c r="AB94" t="s">
        <v>84</v>
      </c>
      <c r="AC94" t="s">
        <v>90</v>
      </c>
      <c r="AD94" t="s">
        <v>110</v>
      </c>
      <c r="AE94" t="s">
        <v>87</v>
      </c>
      <c r="AG94" t="str">
        <f t="shared" si="2"/>
        <v>いすゞエルフEVZABNPR48AM事業用</v>
      </c>
      <c r="AH94" s="44">
        <v>7600000</v>
      </c>
    </row>
    <row r="95" spans="27:34" x14ac:dyDescent="0.4">
      <c r="AA95" t="s">
        <v>80</v>
      </c>
      <c r="AB95" t="s">
        <v>84</v>
      </c>
      <c r="AC95" t="s">
        <v>90</v>
      </c>
      <c r="AD95" t="s">
        <v>110</v>
      </c>
      <c r="AE95" t="s">
        <v>88</v>
      </c>
      <c r="AG95" t="str">
        <f t="shared" si="2"/>
        <v>いすゞエルフEVZABNPR48AM自家用</v>
      </c>
      <c r="AH95" s="44">
        <v>7488000</v>
      </c>
    </row>
    <row r="96" spans="27:34" x14ac:dyDescent="0.4">
      <c r="AA96" t="s">
        <v>80</v>
      </c>
      <c r="AB96" t="s">
        <v>182</v>
      </c>
      <c r="AC96" t="s">
        <v>90</v>
      </c>
      <c r="AD96" t="s">
        <v>185</v>
      </c>
      <c r="AE96" t="s">
        <v>87</v>
      </c>
      <c r="AG96" t="str">
        <f t="shared" si="2"/>
        <v>いすゞエルフmio EVZABNHR48AF事業用</v>
      </c>
      <c r="AH96" s="44">
        <v>4009000</v>
      </c>
    </row>
    <row r="97" spans="27:34" x14ac:dyDescent="0.4">
      <c r="AA97" t="s">
        <v>80</v>
      </c>
      <c r="AB97" t="s">
        <v>182</v>
      </c>
      <c r="AC97" t="s">
        <v>90</v>
      </c>
      <c r="AD97" t="s">
        <v>185</v>
      </c>
      <c r="AE97" t="s">
        <v>88</v>
      </c>
      <c r="AG97" t="str">
        <f t="shared" si="2"/>
        <v>いすゞエルフmio EVZABNHR48AF自家用</v>
      </c>
      <c r="AH97" s="44">
        <v>3897000</v>
      </c>
    </row>
    <row r="98" spans="27:34" x14ac:dyDescent="0.4">
      <c r="AA98" t="s">
        <v>80</v>
      </c>
      <c r="AB98" t="s">
        <v>133</v>
      </c>
      <c r="AC98" t="s">
        <v>103</v>
      </c>
      <c r="AD98" t="s">
        <v>134</v>
      </c>
      <c r="AE98" t="s">
        <v>87</v>
      </c>
      <c r="AG98" t="str">
        <f>AA98&amp;AB98&amp;AC98&amp;AD98&amp;AE98&amp;AF98</f>
        <v>いすゞFC小型トラック2RGNPR88AN改事業用</v>
      </c>
      <c r="AH98" s="44">
        <v>24789000</v>
      </c>
    </row>
    <row r="99" spans="27:34" x14ac:dyDescent="0.4">
      <c r="AA99" t="s">
        <v>80</v>
      </c>
      <c r="AB99" t="s">
        <v>133</v>
      </c>
      <c r="AC99" t="s">
        <v>103</v>
      </c>
      <c r="AD99" t="s">
        <v>134</v>
      </c>
      <c r="AE99" t="s">
        <v>88</v>
      </c>
      <c r="AG99" t="str">
        <f>AA99&amp;AB99&amp;AC99&amp;AD99&amp;AE99&amp;AF99</f>
        <v>いすゞFC小型トラック2RGNPR88AN改自家用</v>
      </c>
      <c r="AH99" s="44">
        <v>24677000</v>
      </c>
    </row>
    <row r="100" spans="27:34" x14ac:dyDescent="0.4">
      <c r="AA100" t="s">
        <v>135</v>
      </c>
      <c r="AB100" t="s">
        <v>133</v>
      </c>
      <c r="AC100" t="s">
        <v>103</v>
      </c>
      <c r="AD100" t="s">
        <v>134</v>
      </c>
      <c r="AE100" t="s">
        <v>87</v>
      </c>
      <c r="AG100" t="str">
        <f>AA100&amp;AB100&amp;AC100&amp;AD100&amp;AE100&amp;AF100</f>
        <v>トヨタFC小型トラック2RGNPR88AN改事業用</v>
      </c>
      <c r="AH100" s="44">
        <v>24967000</v>
      </c>
    </row>
    <row r="101" spans="27:34" x14ac:dyDescent="0.4">
      <c r="AA101" t="s">
        <v>135</v>
      </c>
      <c r="AB101" t="s">
        <v>133</v>
      </c>
      <c r="AC101" t="s">
        <v>103</v>
      </c>
      <c r="AD101" t="s">
        <v>134</v>
      </c>
      <c r="AE101" t="s">
        <v>88</v>
      </c>
      <c r="AG101" t="str">
        <f>AA101&amp;AB101&amp;AC101&amp;AD101&amp;AE101&amp;AF101</f>
        <v>トヨタFC小型トラック2RGNPR88AN改自家用</v>
      </c>
      <c r="AH101" s="44">
        <v>24855000</v>
      </c>
    </row>
  </sheetData>
  <sheetProtection algorithmName="SHA-512" hashValue="htDqBghozzBQCfqhnjjqNKSoyVcB2QRBaINgo3acSk726lstbkv5CaiGRC1+xRk5lojdJzRYiNgVHwpj1bIGPA==" saltValue="AxSg4poUIkZ1iYaMU8q5ug==" spinCount="100000" sheet="1" selectLockedCells="1"/>
  <autoFilter ref="AA22:AG22" xr:uid="{1D557BC6-294F-457E-B256-E3C830C2DFA8}"/>
  <mergeCells count="39">
    <mergeCell ref="D8:F8"/>
    <mergeCell ref="D20:E20"/>
    <mergeCell ref="F20:G20"/>
    <mergeCell ref="I20:K20"/>
    <mergeCell ref="A21:B21"/>
    <mergeCell ref="D11:K11"/>
    <mergeCell ref="D12:K12"/>
    <mergeCell ref="A16:B16"/>
    <mergeCell ref="D17:K17"/>
    <mergeCell ref="D18:K18"/>
    <mergeCell ref="A10:B10"/>
    <mergeCell ref="D13:F13"/>
    <mergeCell ref="C10:C11"/>
    <mergeCell ref="G10:H10"/>
    <mergeCell ref="G16:H16"/>
    <mergeCell ref="C16:C17"/>
    <mergeCell ref="A34:B34"/>
    <mergeCell ref="D21:E21"/>
    <mergeCell ref="F21:G21"/>
    <mergeCell ref="I21:K21"/>
    <mergeCell ref="D22:K22"/>
    <mergeCell ref="D23:K23"/>
    <mergeCell ref="D24:K24"/>
    <mergeCell ref="D25:K25"/>
    <mergeCell ref="D33:K33"/>
    <mergeCell ref="D34:E34"/>
    <mergeCell ref="D26:F26"/>
    <mergeCell ref="D29:K29"/>
    <mergeCell ref="D30:K30"/>
    <mergeCell ref="D31:K31"/>
    <mergeCell ref="D32:K32"/>
    <mergeCell ref="H26:K26"/>
    <mergeCell ref="D27:K27"/>
    <mergeCell ref="D28:K28"/>
    <mergeCell ref="D39:E39"/>
    <mergeCell ref="D36:E36"/>
    <mergeCell ref="D37:E37"/>
    <mergeCell ref="D38:E38"/>
    <mergeCell ref="D35:E35"/>
  </mergeCells>
  <phoneticPr fontId="1"/>
  <conditionalFormatting sqref="H26">
    <cfRule type="expression" dxfId="54" priority="87">
      <formula>$H$26=""</formula>
    </cfRule>
  </conditionalFormatting>
  <conditionalFormatting sqref="D33">
    <cfRule type="expression" dxfId="53" priority="92">
      <formula>$D$33=""</formula>
    </cfRule>
  </conditionalFormatting>
  <conditionalFormatting sqref="D34:E34">
    <cfRule type="expression" dxfId="52" priority="93">
      <formula>$D$34=""</formula>
    </cfRule>
  </conditionalFormatting>
  <conditionalFormatting sqref="D35:E35">
    <cfRule type="expression" dxfId="51" priority="94">
      <formula>$D$35=""</formula>
    </cfRule>
  </conditionalFormatting>
  <conditionalFormatting sqref="I21">
    <cfRule type="expression" dxfId="50" priority="48">
      <formula>$I$21=""</formula>
    </cfRule>
  </conditionalFormatting>
  <conditionalFormatting sqref="D21:E21">
    <cfRule type="expression" dxfId="49" priority="45">
      <formula>$D$21=""</formula>
    </cfRule>
  </conditionalFormatting>
  <conditionalFormatting sqref="F21:G21">
    <cfRule type="expression" dxfId="48" priority="44">
      <formula>$F$21=""</formula>
    </cfRule>
  </conditionalFormatting>
  <conditionalFormatting sqref="H21">
    <cfRule type="expression" dxfId="47" priority="43">
      <formula>$H$21=""</formula>
    </cfRule>
  </conditionalFormatting>
  <conditionalFormatting sqref="D22:K22">
    <cfRule type="expression" dxfId="46" priority="42">
      <formula>$D$22=""</formula>
    </cfRule>
  </conditionalFormatting>
  <conditionalFormatting sqref="D23">
    <cfRule type="expression" dxfId="45" priority="41">
      <formula>$D$23=""</formula>
    </cfRule>
  </conditionalFormatting>
  <conditionalFormatting sqref="D24:K24">
    <cfRule type="expression" dxfId="44" priority="40">
      <formula>$D$24=""</formula>
    </cfRule>
  </conditionalFormatting>
  <conditionalFormatting sqref="D26">
    <cfRule type="expression" dxfId="43" priority="38">
      <formula>$D$26=""</formula>
    </cfRule>
  </conditionalFormatting>
  <conditionalFormatting sqref="D29:K29">
    <cfRule type="expression" dxfId="42" priority="37">
      <formula>$D$29=""</formula>
    </cfRule>
  </conditionalFormatting>
  <conditionalFormatting sqref="D30:K30">
    <cfRule type="expression" dxfId="41" priority="36">
      <formula>$D$30=""</formula>
    </cfRule>
  </conditionalFormatting>
  <conditionalFormatting sqref="D31:K31">
    <cfRule type="expression" dxfId="40" priority="35">
      <formula>$D$31=""</formula>
    </cfRule>
  </conditionalFormatting>
  <conditionalFormatting sqref="D32">
    <cfRule type="expression" dxfId="39" priority="34">
      <formula>$D$32=""</formula>
    </cfRule>
  </conditionalFormatting>
  <conditionalFormatting sqref="D11:K11">
    <cfRule type="expression" dxfId="38" priority="33">
      <formula>$D$11=""</formula>
    </cfRule>
  </conditionalFormatting>
  <conditionalFormatting sqref="D12:K12">
    <cfRule type="expression" dxfId="37" priority="27">
      <formula>$D$12=""</formula>
    </cfRule>
  </conditionalFormatting>
  <conditionalFormatting sqref="D13">
    <cfRule type="expression" dxfId="36" priority="26">
      <formula>$D$13=""</formula>
    </cfRule>
  </conditionalFormatting>
  <conditionalFormatting sqref="D25:K25">
    <cfRule type="expression" dxfId="35" priority="25">
      <formula>$D$25=""</formula>
    </cfRule>
  </conditionalFormatting>
  <conditionalFormatting sqref="D17:K17">
    <cfRule type="expression" dxfId="34" priority="23">
      <formula>$D$13="買取"</formula>
    </cfRule>
    <cfRule type="expression" dxfId="33" priority="24">
      <formula>$D$17=""</formula>
    </cfRule>
  </conditionalFormatting>
  <conditionalFormatting sqref="D27:K27">
    <cfRule type="expression" dxfId="32" priority="22">
      <formula>$D$27=""</formula>
    </cfRule>
  </conditionalFormatting>
  <conditionalFormatting sqref="D28:K28">
    <cfRule type="expression" dxfId="31" priority="2">
      <formula>$H$26="FEBS0改"</formula>
    </cfRule>
    <cfRule type="expression" dxfId="30" priority="3">
      <formula>$H$26="FEB80改"</formula>
    </cfRule>
    <cfRule type="expression" dxfId="29" priority="4">
      <formula>$H$26="FEB8U"</formula>
    </cfRule>
    <cfRule type="expression" dxfId="28" priority="5">
      <formula>$H$26="FED9K"</formula>
    </cfRule>
    <cfRule type="expression" dxfId="27" priority="6">
      <formula>$H$26="FEC9K"</formula>
    </cfRule>
    <cfRule type="expression" dxfId="26" priority="7">
      <formula>$H$26="FEB8K"</formula>
    </cfRule>
    <cfRule type="expression" dxfId="25" priority="15">
      <formula>$D$28&lt;&gt;""</formula>
    </cfRule>
    <cfRule type="expression" dxfId="24" priority="16">
      <formula>AND($D$29="三菱",$D$30="eCanter")</formula>
    </cfRule>
    <cfRule type="expression" dxfId="23" priority="17">
      <formula>$D$29="いすゞ"</formula>
    </cfRule>
    <cfRule type="expression" dxfId="22" priority="18">
      <formula>$D$29="日野"</formula>
    </cfRule>
    <cfRule type="expression" dxfId="21" priority="19">
      <formula>$D$29="三菱"</formula>
    </cfRule>
    <cfRule type="expression" dxfId="20" priority="20">
      <formula>$D$29="不明"</formula>
    </cfRule>
    <cfRule type="expression" dxfId="19" priority="21">
      <formula>$D$28=""</formula>
    </cfRule>
  </conditionalFormatting>
  <conditionalFormatting sqref="E10">
    <cfRule type="expression" dxfId="18" priority="14">
      <formula>$E$10=""</formula>
    </cfRule>
  </conditionalFormatting>
  <conditionalFormatting sqref="G10:H10">
    <cfRule type="expression" dxfId="17" priority="13">
      <formula>$G$10=""</formula>
    </cfRule>
  </conditionalFormatting>
  <conditionalFormatting sqref="E16">
    <cfRule type="expression" dxfId="16" priority="10">
      <formula>$D$13="買取"</formula>
    </cfRule>
    <cfRule type="expression" dxfId="15" priority="12">
      <formula>$E$16=""</formula>
    </cfRule>
  </conditionalFormatting>
  <conditionalFormatting sqref="G16:H16">
    <cfRule type="expression" dxfId="14" priority="9">
      <formula>$D$13="買取"</formula>
    </cfRule>
    <cfRule type="expression" dxfId="13" priority="11">
      <formula>$G$16=""</formula>
    </cfRule>
  </conditionalFormatting>
  <conditionalFormatting sqref="D8:F8">
    <cfRule type="expression" dxfId="12" priority="8">
      <formula>$D$8=""</formula>
    </cfRule>
  </conditionalFormatting>
  <conditionalFormatting sqref="D18:K18">
    <cfRule type="expression" dxfId="11" priority="1">
      <formula>$D$12=""</formula>
    </cfRule>
  </conditionalFormatting>
  <dataValidations count="18">
    <dataValidation type="list" allowBlank="1" showInputMessage="1" showErrorMessage="1" promptTitle="種類" prompt="申請する車両の種類をプルダウンより選択してください。" sqref="D31:K31" xr:uid="{98F82925-E7FA-4BEA-8CDA-7206C3705D9D}">
      <formula1>"BEV,PHEV,FCV"</formula1>
    </dataValidation>
    <dataValidation type="textLength" imeMode="hiragana" operator="lessThanOrEqual" allowBlank="1" showInputMessage="1" showErrorMessage="1" sqref="H21" xr:uid="{1D9E074A-22CC-4083-8AE9-720C8756F0B3}">
      <formula1>1</formula1>
    </dataValidation>
    <dataValidation imeMode="halfAlpha" allowBlank="1" showInputMessage="1" showErrorMessage="1" sqref="D22:K22 I21:K21 F21:G21" xr:uid="{8939066C-5B66-4296-9B36-BD128388BAF1}"/>
    <dataValidation type="list" allowBlank="1" showInputMessage="1" promptTitle="使用の本拠の位置" prompt="プルダウンに選択肢がない場合は手入力してください。_x000a_使用の本拠が「＊＊＊」の場合は事業者（使用者）住所を選択ください。" sqref="D25:K25" xr:uid="{EEB095F9-FB9B-4A53-A5FC-FF30C32B3B70}">
      <formula1>$AA$19:$AA$20</formula1>
    </dataValidation>
    <dataValidation type="list" showInputMessage="1" promptTitle="使用者の氏名又は名称" prompt="自動車検査証の使用者名をプルダウンより選択。プルダウンに選択しがない場合は手入力してください。" sqref="D24:K24" xr:uid="{814126CD-C076-4F46-9F54-C874F0F31C3A}">
      <formula1>$AA$17:$AA$18</formula1>
    </dataValidation>
    <dataValidation type="list" imeMode="halfAlpha" allowBlank="1" showInputMessage="1" showErrorMessage="1" promptTitle="用途区分" prompt="自動車検査証に記載されている「自家用・事業用の別」をプルダウンより選択してください。" sqref="D27:K27" xr:uid="{4F9D05F4-2FAE-460B-A45C-AD7FD19EF5AD}">
      <formula1>"事業用,自家用"</formula1>
    </dataValidation>
    <dataValidation type="list" allowBlank="1" showInputMessage="1" showErrorMessage="1" promptTitle="通称名" prompt="事前登録されている型式一覧表より通称名を確認し、プルダウンより選択してください。" sqref="D30:K30" xr:uid="{BF1C4593-0A78-4CF1-9109-D9438D9F6EEA}">
      <formula1>INDIRECT($D$29)</formula1>
    </dataValidation>
    <dataValidation type="list" allowBlank="1" showInputMessage="1" showErrorMessage="1" promptTitle="車名" prompt="自動車検査証に記載されている車名をプルダウンより選択してください。" sqref="D29:K29" xr:uid="{4763FF83-CAD4-42EB-BB2E-B2E24BC77031}">
      <formula1>$AA$22:$AH$22</formula1>
    </dataValidation>
    <dataValidation type="list" imeMode="halfAlpha" allowBlank="1" showInputMessage="1" showErrorMessage="1" promptTitle="バッテリーサイズ" prompt="事前登録された補助対象車両情報にバッテリーサイズの記載がある場合のみ、プルダウンにて選択してください。" sqref="D28:K28" xr:uid="{CF77E695-51FD-4AFE-8114-9074A277C8F5}">
      <formula1>"S,M"</formula1>
    </dataValidation>
    <dataValidation type="list" imeMode="halfAlpha" allowBlank="1" showInputMessage="1" showErrorMessage="1" promptTitle="型式" prompt="申請する車両の型式をプルダウンより選択してください。不明の型式の場合は「-」より左側は空欄にしてください。" sqref="D26:F26" xr:uid="{1E9D7145-5C40-4AF6-BCCE-7DBFE2825FAC}">
      <formula1>"ZAB,2RG,2PG,"</formula1>
    </dataValidation>
    <dataValidation type="list" imeMode="halfAlpha" allowBlank="1" showInputMessage="1" showErrorMessage="1" promptTitle="型式" prompt="申請する車両の型式をプルダウンより選択してください。型式不明の車両を申請の場合は「fumei 」を選択してください。" sqref="H26:K26" xr:uid="{F1FB0AB9-666D-4F47-8724-C5BEC398FEF0}">
      <formula1>"fumei,WA20VP,U68VHLDDD,U68VHLDDA,U69VHLDDG,U69VHLDDF,XED100V,XED100,FEAVK,FEBVK,FEB8K,FEC9K,FED9K,FEB8U,FEB80改,FEBS0改,NHR48AF,NJR48AF,NJR48AM,NLR48AM,NPR48AM,NPR88AN改"</formula1>
    </dataValidation>
    <dataValidation type="textLength" operator="equal" allowBlank="1" showInputMessage="1" showErrorMessage="1" promptTitle="申請番号" prompt="交付決定通知に記載されている６桁の申請番号を記入" sqref="D8:F8" xr:uid="{BA0FE6BF-4614-4C32-BD8E-A79C827A48CF}">
      <formula1>6</formula1>
    </dataValidation>
    <dataValidation allowBlank="1" showInputMessage="1" showErrorMessage="1" promptTitle="補助事業者氏名又は名称" prompt="個人の場合は氏名、官公庁・地方公共団体・大学・研究機関等はその名称を記入" sqref="D12:K12" xr:uid="{9257FB1D-8D42-476C-852A-F49DE35176F3}"/>
    <dataValidation type="list" allowBlank="1" showInputMessage="1" showErrorMessage="1" promptTitle="申請区分" prompt="申請区分をプルダウンより選択" sqref="D13:F13" xr:uid="{C7CAD06C-2749-4589-BD35-C126E5EAABC5}">
      <formula1>"買取,リース"</formula1>
    </dataValidation>
    <dataValidation allowBlank="1" showInputMessage="1" showErrorMessage="1" promptTitle="貸渡し先事業者名" prompt="個人の場合は氏名、官公庁・地方公共団体・大学・研究機関等はその名称を記入" sqref="D18:K18" xr:uid="{75FA453C-DCCB-4EC4-A66F-49CC25548516}"/>
    <dataValidation type="date" allowBlank="1" showInputMessage="1" showErrorMessage="1" errorTitle="対象外の車両です" error="令和5年4月3日～令和7年1月31日までに登録された車両が対象です。" promptTitle="補助事業完了日" prompt="新車新規登録又は移転登録日のどちらか遅い日を記入" sqref="D23:K23" xr:uid="{F63FDFAF-F5ED-42CB-9D6F-C71F778BA3DA}">
      <formula1>45019</formula1>
      <formula2>45688</formula2>
    </dataValidation>
    <dataValidation type="list" allowBlank="1" showInputMessage="1" showErrorMessage="1" promptTitle="区分" prompt="申請する車両の区分をプルダウンより選択してください。" sqref="D32:K32" xr:uid="{C46FBDD0-406F-45F0-8C3D-634C7425D386}">
      <formula1>"軽自動車（バン）,軽自動車（トラック）,トラック（小型）,トラック（中型）,トラック（大型）,トラクタ"</formula1>
    </dataValidation>
    <dataValidation type="list" allowBlank="1" showInputMessage="1" showErrorMessage="1" promptTitle="抵当権の有無" prompt="申請する車両の抵当権の有無を選択してください。" sqref="D33:K33" xr:uid="{AEB463CF-5616-4C53-935A-BFA7936FF263}">
      <formula1>"有,無"</formula1>
    </dataValidation>
  </dataValidations>
  <pageMargins left="0.7" right="0.7" top="0.75" bottom="0.75" header="0.3" footer="0.3"/>
  <pageSetup paperSize="9" scale="36" orientation="portrait" r:id="rId1"/>
  <colBreaks count="1" manualBreakCount="1">
    <brk id="26"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5C9E9-D2CB-46E3-9ABD-29229A976113}">
  <sheetPr>
    <tabColor theme="4" tint="-0.499984740745262"/>
  </sheetPr>
  <dimension ref="A1:N33"/>
  <sheetViews>
    <sheetView showGridLines="0" view="pageBreakPreview" zoomScaleNormal="100" zoomScaleSheetLayoutView="100" workbookViewId="0"/>
  </sheetViews>
  <sheetFormatPr defaultRowHeight="14.25" x14ac:dyDescent="0.4"/>
  <cols>
    <col min="1" max="1" width="19" style="3" customWidth="1"/>
    <col min="2" max="2" width="14.625" style="3" customWidth="1"/>
    <col min="3" max="14" width="5.625" style="3" customWidth="1"/>
    <col min="15" max="16384" width="9" style="3"/>
  </cols>
  <sheetData>
    <row r="1" spans="1:14" ht="20.100000000000001" customHeight="1" x14ac:dyDescent="0.4">
      <c r="A1" s="3" t="s">
        <v>14</v>
      </c>
    </row>
    <row r="2" spans="1:14" ht="20.100000000000001" customHeight="1" x14ac:dyDescent="0.4">
      <c r="A2" s="4" t="s">
        <v>15</v>
      </c>
      <c r="H2" s="5"/>
    </row>
    <row r="3" spans="1:14" ht="80.099999999999994" customHeight="1" x14ac:dyDescent="0.4">
      <c r="A3" s="6" t="s">
        <v>16</v>
      </c>
      <c r="B3" s="7" t="s">
        <v>17</v>
      </c>
      <c r="C3" s="138">
        <f>'様式第11（別紙1）専用'!D24</f>
        <v>0</v>
      </c>
      <c r="D3" s="138"/>
      <c r="E3" s="138"/>
      <c r="F3" s="138"/>
      <c r="G3" s="138"/>
      <c r="H3" s="138"/>
      <c r="I3" s="138"/>
      <c r="J3" s="138"/>
      <c r="K3" s="138"/>
      <c r="L3" s="138"/>
      <c r="M3" s="138"/>
      <c r="N3" s="138"/>
    </row>
    <row r="4" spans="1:14" ht="80.099999999999994" customHeight="1" x14ac:dyDescent="0.4">
      <c r="A4" s="8" t="s">
        <v>18</v>
      </c>
      <c r="B4" s="139">
        <f>'様式第11（別紙1）専用'!D25</f>
        <v>0</v>
      </c>
      <c r="C4" s="139"/>
      <c r="D4" s="139"/>
      <c r="E4" s="139"/>
      <c r="F4" s="139"/>
      <c r="G4" s="139"/>
      <c r="H4" s="139"/>
      <c r="I4" s="139"/>
      <c r="J4" s="139"/>
      <c r="K4" s="139"/>
      <c r="L4" s="139"/>
      <c r="M4" s="139"/>
      <c r="N4" s="139"/>
    </row>
    <row r="5" spans="1:14" ht="20.100000000000001" customHeight="1" x14ac:dyDescent="0.4">
      <c r="A5" s="157" t="s">
        <v>138</v>
      </c>
      <c r="B5" s="9" t="s">
        <v>19</v>
      </c>
      <c r="C5" s="35" t="str">
        <f>IF('様式第11（別紙1）専用'!D31="BEV","〇","")</f>
        <v/>
      </c>
      <c r="D5" s="140" t="s">
        <v>47</v>
      </c>
      <c r="E5" s="140"/>
      <c r="F5" s="140"/>
      <c r="G5" s="16" t="str">
        <f>IF('様式第11（別紙1）専用'!D31="PHEV","〇","")</f>
        <v/>
      </c>
      <c r="H5" s="140" t="s">
        <v>46</v>
      </c>
      <c r="I5" s="140"/>
      <c r="J5" s="140"/>
      <c r="K5" s="16" t="str">
        <f>IF('様式第11（別紙1）専用'!D31="FCV","〇","")</f>
        <v/>
      </c>
      <c r="L5" s="140" t="s">
        <v>45</v>
      </c>
      <c r="M5" s="140"/>
      <c r="N5" s="140"/>
    </row>
    <row r="6" spans="1:14" ht="20.100000000000001" customHeight="1" x14ac:dyDescent="0.4">
      <c r="A6" s="158"/>
      <c r="B6" s="151" t="s">
        <v>20</v>
      </c>
      <c r="C6" s="16" t="str">
        <f>IF('様式第11（別紙1）専用'!D32="軽自動車（バン）","〇","")</f>
        <v/>
      </c>
      <c r="D6" s="140" t="s">
        <v>50</v>
      </c>
      <c r="E6" s="140"/>
      <c r="F6" s="140"/>
      <c r="G6" s="17" t="str">
        <f>IF('様式第11（別紙1）専用'!$D$32="軽自動車（トラック）","〇","")</f>
        <v/>
      </c>
      <c r="H6" s="163" t="s">
        <v>49</v>
      </c>
      <c r="I6" s="163"/>
      <c r="J6" s="163"/>
      <c r="K6" s="16" t="str">
        <f>IF('様式第11（別紙1）専用'!$D$32="トラクタ","〇","")</f>
        <v/>
      </c>
      <c r="L6" s="140" t="s">
        <v>48</v>
      </c>
      <c r="M6" s="140"/>
      <c r="N6" s="140"/>
    </row>
    <row r="7" spans="1:14" ht="20.100000000000001" customHeight="1" x14ac:dyDescent="0.4">
      <c r="A7" s="158"/>
      <c r="B7" s="151"/>
      <c r="C7" s="16" t="str">
        <f>IF('様式第11（別紙1）専用'!$D$32="トラック（小型）","〇","")</f>
        <v/>
      </c>
      <c r="D7" s="151" t="s">
        <v>53</v>
      </c>
      <c r="E7" s="152"/>
      <c r="F7" s="153"/>
      <c r="G7" s="16" t="str">
        <f>IF('様式第11（別紙1）専用'!$D$32="トラック（中型）","〇","")</f>
        <v/>
      </c>
      <c r="H7" s="140" t="s">
        <v>52</v>
      </c>
      <c r="I7" s="140"/>
      <c r="J7" s="140"/>
      <c r="K7" s="16" t="str">
        <f>IF('様式第11（別紙1）専用'!$D$32="トラック（大型）","〇","")</f>
        <v/>
      </c>
      <c r="L7" s="140" t="s">
        <v>51</v>
      </c>
      <c r="M7" s="140"/>
      <c r="N7" s="140"/>
    </row>
    <row r="8" spans="1:14" ht="20.100000000000001" customHeight="1" x14ac:dyDescent="0.4">
      <c r="A8" s="158"/>
      <c r="B8" s="9" t="s">
        <v>21</v>
      </c>
      <c r="C8" s="151">
        <f>'様式第11（別紙1）専用'!D21</f>
        <v>0</v>
      </c>
      <c r="D8" s="152"/>
      <c r="E8" s="162"/>
      <c r="F8" s="160">
        <f>'様式第11（別紙1）専用'!F21</f>
        <v>0</v>
      </c>
      <c r="G8" s="152"/>
      <c r="H8" s="162"/>
      <c r="I8" s="161">
        <f>'様式第11（別紙1）専用'!H21</f>
        <v>0</v>
      </c>
      <c r="J8" s="162"/>
      <c r="K8" s="160">
        <f>'様式第11（別紙1）専用'!I21</f>
        <v>0</v>
      </c>
      <c r="L8" s="152"/>
      <c r="M8" s="152"/>
      <c r="N8" s="153"/>
    </row>
    <row r="9" spans="1:14" ht="20.100000000000001" customHeight="1" x14ac:dyDescent="0.4">
      <c r="A9" s="158"/>
      <c r="B9" s="9" t="s">
        <v>3</v>
      </c>
      <c r="C9" s="140">
        <f>'様式第11（別紙1）専用'!D22</f>
        <v>0</v>
      </c>
      <c r="D9" s="140"/>
      <c r="E9" s="140"/>
      <c r="F9" s="140"/>
      <c r="G9" s="140"/>
      <c r="H9" s="140"/>
      <c r="I9" s="140"/>
      <c r="J9" s="140"/>
      <c r="K9" s="140"/>
      <c r="L9" s="140"/>
      <c r="M9" s="140"/>
      <c r="N9" s="140"/>
    </row>
    <row r="10" spans="1:14" ht="20.100000000000001" customHeight="1" x14ac:dyDescent="0.4">
      <c r="A10" s="158"/>
      <c r="B10" s="9" t="s">
        <v>22</v>
      </c>
      <c r="C10" s="140">
        <f>'様式第11（別紙1）専用'!D29</f>
        <v>0</v>
      </c>
      <c r="D10" s="140"/>
      <c r="E10" s="140"/>
      <c r="F10" s="140"/>
      <c r="G10" s="140"/>
      <c r="H10" s="140"/>
      <c r="I10" s="140"/>
      <c r="J10" s="140"/>
      <c r="K10" s="140"/>
      <c r="L10" s="140"/>
      <c r="M10" s="140"/>
      <c r="N10" s="140"/>
    </row>
    <row r="11" spans="1:14" ht="20.100000000000001" customHeight="1" x14ac:dyDescent="0.4">
      <c r="A11" s="158"/>
      <c r="B11" s="9" t="s">
        <v>23</v>
      </c>
      <c r="C11" s="140">
        <f>'様式第11（別紙1）専用'!D30</f>
        <v>0</v>
      </c>
      <c r="D11" s="140"/>
      <c r="E11" s="140"/>
      <c r="F11" s="140"/>
      <c r="G11" s="140"/>
      <c r="H11" s="140"/>
      <c r="I11" s="140"/>
      <c r="J11" s="140"/>
      <c r="K11" s="140"/>
      <c r="L11" s="140"/>
      <c r="M11" s="140"/>
      <c r="N11" s="140"/>
    </row>
    <row r="12" spans="1:14" ht="20.100000000000001" customHeight="1" x14ac:dyDescent="0.4">
      <c r="A12" s="158"/>
      <c r="B12" s="9" t="s">
        <v>24</v>
      </c>
      <c r="C12" s="151">
        <f>'様式第11（別紙1）専用'!D26</f>
        <v>0</v>
      </c>
      <c r="D12" s="152"/>
      <c r="E12" s="57" t="s">
        <v>112</v>
      </c>
      <c r="F12" s="152">
        <f>'様式第11（別紙1）専用'!H26</f>
        <v>0</v>
      </c>
      <c r="G12" s="152"/>
      <c r="H12" s="152"/>
      <c r="I12" s="140" t="s">
        <v>113</v>
      </c>
      <c r="J12" s="140"/>
      <c r="K12" s="140"/>
      <c r="L12" s="140"/>
      <c r="M12" s="151">
        <f>'様式第11（別紙1）専用'!D28</f>
        <v>0</v>
      </c>
      <c r="N12" s="153"/>
    </row>
    <row r="13" spans="1:14" ht="35.1" customHeight="1" x14ac:dyDescent="0.4">
      <c r="A13" s="159"/>
      <c r="B13" s="9" t="s">
        <v>25</v>
      </c>
      <c r="C13" s="8" t="str">
        <f>IF('様式第11（別紙1）専用'!$D$33="有","〇","")</f>
        <v/>
      </c>
      <c r="D13" s="151" t="s">
        <v>26</v>
      </c>
      <c r="E13" s="152"/>
      <c r="F13" s="153"/>
      <c r="G13" s="16" t="str">
        <f>IF('様式第11（別紙1）専用'!$D$33="無","〇","")</f>
        <v/>
      </c>
      <c r="H13" s="153" t="s">
        <v>54</v>
      </c>
      <c r="I13" s="140"/>
      <c r="J13" s="151"/>
      <c r="K13" s="20"/>
      <c r="L13" s="20"/>
      <c r="M13" s="20"/>
      <c r="N13" s="10"/>
    </row>
    <row r="14" spans="1:14" ht="45" customHeight="1" x14ac:dyDescent="0.4">
      <c r="A14" s="140" t="s">
        <v>27</v>
      </c>
      <c r="B14" s="140"/>
      <c r="C14" s="140"/>
      <c r="D14" s="140"/>
      <c r="E14" s="140"/>
      <c r="F14" s="154">
        <f>'様式第11（別紙1）専用'!D23</f>
        <v>0</v>
      </c>
      <c r="G14" s="155"/>
      <c r="H14" s="155"/>
      <c r="I14" s="155"/>
      <c r="J14" s="155"/>
      <c r="K14" s="155"/>
      <c r="L14" s="155"/>
      <c r="M14" s="155"/>
      <c r="N14" s="156"/>
    </row>
    <row r="15" spans="1:14" ht="24.95" customHeight="1" x14ac:dyDescent="0.4">
      <c r="A15" s="147" t="s">
        <v>28</v>
      </c>
      <c r="B15" s="148"/>
      <c r="C15" s="148"/>
      <c r="D15" s="148"/>
      <c r="E15" s="148"/>
      <c r="F15" s="151" t="s">
        <v>29</v>
      </c>
      <c r="G15" s="152"/>
      <c r="H15" s="152"/>
      <c r="I15" s="152"/>
      <c r="J15" s="152"/>
      <c r="K15" s="152"/>
      <c r="L15" s="152"/>
      <c r="M15" s="152"/>
      <c r="N15" s="153"/>
    </row>
    <row r="16" spans="1:14" ht="30" customHeight="1" x14ac:dyDescent="0.4">
      <c r="A16" s="144" t="s">
        <v>117</v>
      </c>
      <c r="B16" s="142"/>
      <c r="C16" s="142"/>
      <c r="D16" s="142"/>
      <c r="E16" s="143"/>
      <c r="F16" s="145">
        <f>'様式第11（別紙1）専用'!D34</f>
        <v>0</v>
      </c>
      <c r="G16" s="146"/>
      <c r="H16" s="146"/>
      <c r="I16" s="146"/>
      <c r="J16" s="146"/>
      <c r="K16" s="146"/>
      <c r="L16" s="146"/>
      <c r="M16" s="146"/>
      <c r="N16" s="21" t="s">
        <v>30</v>
      </c>
    </row>
    <row r="17" spans="1:14" ht="30" customHeight="1" x14ac:dyDescent="0.4">
      <c r="A17" s="144" t="s">
        <v>31</v>
      </c>
      <c r="B17" s="142"/>
      <c r="C17" s="142"/>
      <c r="D17" s="142"/>
      <c r="E17" s="143"/>
      <c r="F17" s="145">
        <f>'様式第11（別紙1）専用'!D35</f>
        <v>0</v>
      </c>
      <c r="G17" s="146"/>
      <c r="H17" s="146"/>
      <c r="I17" s="146"/>
      <c r="J17" s="146"/>
      <c r="K17" s="146"/>
      <c r="L17" s="146"/>
      <c r="M17" s="146"/>
      <c r="N17" s="11" t="s">
        <v>30</v>
      </c>
    </row>
    <row r="18" spans="1:14" ht="30" customHeight="1" x14ac:dyDescent="0.4">
      <c r="A18" s="144" t="s">
        <v>32</v>
      </c>
      <c r="B18" s="142"/>
      <c r="C18" s="142"/>
      <c r="D18" s="142"/>
      <c r="E18" s="143"/>
      <c r="F18" s="145">
        <f>'様式第11（別紙1）専用'!D36</f>
        <v>0</v>
      </c>
      <c r="G18" s="146"/>
      <c r="H18" s="146"/>
      <c r="I18" s="146"/>
      <c r="J18" s="146"/>
      <c r="K18" s="146"/>
      <c r="L18" s="146"/>
      <c r="M18" s="146"/>
      <c r="N18" s="11" t="s">
        <v>30</v>
      </c>
    </row>
    <row r="19" spans="1:14" ht="30" customHeight="1" x14ac:dyDescent="0.4">
      <c r="A19" s="144" t="s">
        <v>118</v>
      </c>
      <c r="B19" s="142"/>
      <c r="C19" s="142"/>
      <c r="D19" s="142"/>
      <c r="E19" s="143"/>
      <c r="F19" s="145" t="e">
        <f>'様式第11（別紙1）専用'!D37</f>
        <v>#N/A</v>
      </c>
      <c r="G19" s="146"/>
      <c r="H19" s="146"/>
      <c r="I19" s="146"/>
      <c r="J19" s="146"/>
      <c r="K19" s="146"/>
      <c r="L19" s="146"/>
      <c r="M19" s="146"/>
      <c r="N19" s="11" t="s">
        <v>30</v>
      </c>
    </row>
    <row r="20" spans="1:14" ht="30.75" customHeight="1" x14ac:dyDescent="0.4">
      <c r="A20" s="141" t="s">
        <v>33</v>
      </c>
      <c r="B20" s="149"/>
      <c r="C20" s="149"/>
      <c r="D20" s="149"/>
      <c r="E20" s="150"/>
      <c r="F20" s="145" t="e">
        <f>'様式第11（別紙1）専用'!D38</f>
        <v>#N/A</v>
      </c>
      <c r="G20" s="146"/>
      <c r="H20" s="146"/>
      <c r="I20" s="146"/>
      <c r="J20" s="146"/>
      <c r="K20" s="146"/>
      <c r="L20" s="146"/>
      <c r="M20" s="146"/>
      <c r="N20" s="11" t="s">
        <v>30</v>
      </c>
    </row>
    <row r="21" spans="1:14" ht="45" customHeight="1" x14ac:dyDescent="0.4">
      <c r="A21" s="141" t="s">
        <v>34</v>
      </c>
      <c r="B21" s="142"/>
      <c r="C21" s="142"/>
      <c r="D21" s="142"/>
      <c r="E21" s="143"/>
      <c r="F21" s="145" t="e">
        <f>'様式第11（別紙1）専用'!D39</f>
        <v>#N/A</v>
      </c>
      <c r="G21" s="146"/>
      <c r="H21" s="146"/>
      <c r="I21" s="146"/>
      <c r="J21" s="146"/>
      <c r="K21" s="146"/>
      <c r="L21" s="146"/>
      <c r="M21" s="146"/>
      <c r="N21" s="11" t="s">
        <v>30</v>
      </c>
    </row>
    <row r="22" spans="1:14" ht="20.100000000000001" customHeight="1" x14ac:dyDescent="0.4">
      <c r="A22" s="12" t="s">
        <v>139</v>
      </c>
      <c r="B22" s="13"/>
      <c r="C22" s="13"/>
      <c r="D22" s="13"/>
      <c r="E22" s="13"/>
      <c r="F22" s="13"/>
      <c r="G22" s="13"/>
      <c r="H22" s="13"/>
      <c r="I22" s="13"/>
      <c r="J22" s="13"/>
    </row>
    <row r="23" spans="1:14" ht="20.100000000000001" customHeight="1" x14ac:dyDescent="0.4">
      <c r="A23" s="13" t="s">
        <v>35</v>
      </c>
      <c r="B23" s="13"/>
      <c r="C23" s="13"/>
      <c r="D23" s="13"/>
      <c r="E23" s="13"/>
      <c r="F23" s="13"/>
      <c r="G23" s="13"/>
      <c r="H23" s="13"/>
      <c r="I23" s="13"/>
      <c r="J23" s="13"/>
    </row>
    <row r="24" spans="1:14" ht="20.100000000000001" customHeight="1" x14ac:dyDescent="0.4">
      <c r="A24" s="12" t="s">
        <v>36</v>
      </c>
      <c r="B24" s="13"/>
      <c r="C24" s="13"/>
      <c r="D24" s="13"/>
      <c r="E24" s="13"/>
      <c r="F24" s="13"/>
      <c r="G24" s="13"/>
      <c r="H24" s="13"/>
      <c r="I24" s="13"/>
      <c r="J24" s="13"/>
    </row>
    <row r="25" spans="1:14" ht="20.100000000000001" customHeight="1" x14ac:dyDescent="0.4">
      <c r="A25" s="12" t="s">
        <v>37</v>
      </c>
      <c r="B25" s="13"/>
      <c r="C25" s="13"/>
      <c r="D25" s="13"/>
      <c r="E25" s="13" t="s">
        <v>38</v>
      </c>
      <c r="F25" s="13"/>
      <c r="G25" s="13"/>
      <c r="H25" s="13"/>
      <c r="I25" s="13"/>
      <c r="J25" s="13"/>
    </row>
    <row r="26" spans="1:14" ht="20.100000000000001" customHeight="1" x14ac:dyDescent="0.4">
      <c r="A26" s="13"/>
      <c r="B26" s="13"/>
      <c r="C26" s="13"/>
      <c r="E26" s="12" t="s">
        <v>39</v>
      </c>
      <c r="F26" s="13"/>
      <c r="G26" s="13"/>
      <c r="H26" s="13"/>
      <c r="I26" s="13"/>
      <c r="J26" s="13"/>
    </row>
    <row r="27" spans="1:14" ht="20.100000000000001" customHeight="1" x14ac:dyDescent="0.4">
      <c r="A27" s="13"/>
      <c r="B27" s="13"/>
      <c r="C27" s="13"/>
      <c r="E27" s="12" t="s">
        <v>40</v>
      </c>
      <c r="F27" s="13"/>
      <c r="G27" s="13"/>
      <c r="H27" s="13"/>
      <c r="I27" s="13"/>
      <c r="J27" s="13"/>
    </row>
    <row r="28" spans="1:14" ht="20.100000000000001" customHeight="1" x14ac:dyDescent="0.4">
      <c r="A28" s="13" t="s">
        <v>41</v>
      </c>
      <c r="B28" s="13"/>
      <c r="C28" s="13"/>
      <c r="D28" s="13"/>
      <c r="E28" s="13"/>
      <c r="F28" s="13"/>
      <c r="G28" s="13"/>
      <c r="H28" s="13"/>
      <c r="I28" s="13"/>
      <c r="J28" s="13"/>
    </row>
    <row r="29" spans="1:14" ht="20.100000000000001" customHeight="1" x14ac:dyDescent="0.4">
      <c r="A29" s="13" t="s">
        <v>42</v>
      </c>
      <c r="B29" s="13"/>
      <c r="C29" s="13"/>
      <c r="D29" s="13"/>
      <c r="E29" s="13"/>
      <c r="F29" s="13"/>
      <c r="G29" s="13"/>
      <c r="H29" s="13"/>
      <c r="I29" s="13"/>
      <c r="J29" s="13"/>
    </row>
    <row r="30" spans="1:14" ht="20.100000000000001" customHeight="1" x14ac:dyDescent="0.4">
      <c r="A30" s="13" t="s">
        <v>116</v>
      </c>
      <c r="B30" s="13"/>
      <c r="C30" s="13"/>
      <c r="D30" s="13"/>
      <c r="E30" s="13"/>
      <c r="F30" s="13"/>
      <c r="G30" s="13"/>
      <c r="H30" s="13"/>
      <c r="I30" s="13"/>
      <c r="J30" s="13"/>
    </row>
    <row r="31" spans="1:14" ht="20.100000000000001" customHeight="1" x14ac:dyDescent="0.4">
      <c r="A31" s="13" t="s">
        <v>43</v>
      </c>
      <c r="B31" s="13"/>
      <c r="C31" s="13"/>
      <c r="D31" s="13"/>
      <c r="E31" s="13"/>
      <c r="F31" s="13"/>
      <c r="G31" s="13"/>
      <c r="H31" s="13"/>
      <c r="I31" s="13"/>
      <c r="J31" s="13"/>
    </row>
    <row r="32" spans="1:14" x14ac:dyDescent="0.4">
      <c r="A32" s="13" t="s">
        <v>114</v>
      </c>
    </row>
    <row r="33" spans="1:1" x14ac:dyDescent="0.4">
      <c r="A33" s="13" t="s">
        <v>115</v>
      </c>
    </row>
  </sheetData>
  <sheetProtection algorithmName="SHA-512" hashValue="8ZNY7eIIQ4qA23VpWG+u0IpjRnuOvHhSeys5abmQvGI9tnG0axdZ2EavgF/WShLazEQbSw819tRBxpCWP036RQ==" saltValue="3A8fCEZBKMi8HPsvjLKMhw==" spinCount="100000" sheet="1" selectLockedCells="1"/>
  <mergeCells count="42">
    <mergeCell ref="C10:N10"/>
    <mergeCell ref="A5:A13"/>
    <mergeCell ref="B6:B7"/>
    <mergeCell ref="K8:N8"/>
    <mergeCell ref="I8:J8"/>
    <mergeCell ref="F8:H8"/>
    <mergeCell ref="C8:E8"/>
    <mergeCell ref="C9:N9"/>
    <mergeCell ref="L6:N6"/>
    <mergeCell ref="H6:J6"/>
    <mergeCell ref="D6:F6"/>
    <mergeCell ref="L7:N7"/>
    <mergeCell ref="H7:J7"/>
    <mergeCell ref="D7:F7"/>
    <mergeCell ref="C12:D12"/>
    <mergeCell ref="F12:H12"/>
    <mergeCell ref="A14:E14"/>
    <mergeCell ref="C11:N11"/>
    <mergeCell ref="H13:J13"/>
    <mergeCell ref="D13:F13"/>
    <mergeCell ref="F14:N14"/>
    <mergeCell ref="I12:L12"/>
    <mergeCell ref="M12:N12"/>
    <mergeCell ref="A15:E15"/>
    <mergeCell ref="A16:E16"/>
    <mergeCell ref="A20:E20"/>
    <mergeCell ref="F15:N15"/>
    <mergeCell ref="F16:M16"/>
    <mergeCell ref="A21:E21"/>
    <mergeCell ref="A17:E17"/>
    <mergeCell ref="A18:E18"/>
    <mergeCell ref="A19:E19"/>
    <mergeCell ref="F17:M17"/>
    <mergeCell ref="F18:M18"/>
    <mergeCell ref="F19:M19"/>
    <mergeCell ref="F20:M20"/>
    <mergeCell ref="F21:M21"/>
    <mergeCell ref="C3:N3"/>
    <mergeCell ref="B4:N4"/>
    <mergeCell ref="L5:N5"/>
    <mergeCell ref="H5:J5"/>
    <mergeCell ref="D5:F5"/>
  </mergeCells>
  <phoneticPr fontId="1"/>
  <conditionalFormatting sqref="C3:N3">
    <cfRule type="cellIs" dxfId="10" priority="11" operator="equal">
      <formula>0</formula>
    </cfRule>
  </conditionalFormatting>
  <conditionalFormatting sqref="C8:E8">
    <cfRule type="cellIs" dxfId="9" priority="10" operator="equal">
      <formula>0</formula>
    </cfRule>
  </conditionalFormatting>
  <conditionalFormatting sqref="F8:H8">
    <cfRule type="cellIs" dxfId="8" priority="9" operator="equal">
      <formula>0</formula>
    </cfRule>
  </conditionalFormatting>
  <conditionalFormatting sqref="I8:J8">
    <cfRule type="cellIs" dxfId="7" priority="8" operator="equal">
      <formula>0</formula>
    </cfRule>
  </conditionalFormatting>
  <conditionalFormatting sqref="K8:N8">
    <cfRule type="cellIs" dxfId="6" priority="7" operator="equal">
      <formula>0</formula>
    </cfRule>
  </conditionalFormatting>
  <conditionalFormatting sqref="C9:N9">
    <cfRule type="cellIs" dxfId="5" priority="6" operator="equal">
      <formula>0</formula>
    </cfRule>
  </conditionalFormatting>
  <conditionalFormatting sqref="C10:N10">
    <cfRule type="cellIs" dxfId="4" priority="5" operator="equal">
      <formula>0</formula>
    </cfRule>
  </conditionalFormatting>
  <conditionalFormatting sqref="C11:N11">
    <cfRule type="cellIs" dxfId="3" priority="4" operator="equal">
      <formula>0</formula>
    </cfRule>
  </conditionalFormatting>
  <conditionalFormatting sqref="C12:D12">
    <cfRule type="cellIs" dxfId="2" priority="3" operator="equal">
      <formula>0</formula>
    </cfRule>
  </conditionalFormatting>
  <conditionalFormatting sqref="F12:H12">
    <cfRule type="cellIs" dxfId="1" priority="2" operator="equal">
      <formula>0</formula>
    </cfRule>
  </conditionalFormatting>
  <conditionalFormatting sqref="M12:N12">
    <cfRule type="cellIs" dxfId="0" priority="1" operator="equal">
      <formula>0</formula>
    </cfRule>
  </conditionalFormatting>
  <pageMargins left="0.70866141732283472" right="0.70866141732283472" top="0.74803149606299213" bottom="0.74803149606299213"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93B05-7F05-4220-85CD-BB10B68D462C}">
  <sheetPr>
    <tabColor rgb="FF7030A0"/>
    <pageSetUpPr fitToPage="1"/>
  </sheetPr>
  <dimension ref="A1:AL35"/>
  <sheetViews>
    <sheetView showZeros="0" view="pageBreakPreview" topLeftCell="A5" zoomScale="96" zoomScaleNormal="130" zoomScaleSheetLayoutView="96" workbookViewId="0">
      <selection activeCell="R30" sqref="R30"/>
    </sheetView>
  </sheetViews>
  <sheetFormatPr defaultColWidth="2.625" defaultRowHeight="12" x14ac:dyDescent="0.4"/>
  <cols>
    <col min="1" max="1" width="0.875" style="61" customWidth="1"/>
    <col min="2" max="32" width="2.625" style="61" customWidth="1"/>
    <col min="33" max="173" width="1.625" style="61" customWidth="1"/>
    <col min="174" max="16384" width="2.625" style="61"/>
  </cols>
  <sheetData>
    <row r="1" spans="1:38" ht="17.25" customHeight="1" x14ac:dyDescent="0.4">
      <c r="A1" s="59"/>
      <c r="B1" s="59"/>
      <c r="C1" s="59"/>
      <c r="D1" s="59"/>
      <c r="E1" s="59"/>
      <c r="F1" s="59"/>
      <c r="G1" s="59"/>
      <c r="H1" s="59"/>
      <c r="I1" s="59"/>
      <c r="J1" s="59"/>
      <c r="K1" s="59"/>
      <c r="L1" s="59"/>
      <c r="M1" s="59"/>
      <c r="N1" s="59"/>
      <c r="O1" s="59"/>
      <c r="P1" s="59"/>
      <c r="Q1" s="59"/>
      <c r="R1" s="60"/>
      <c r="S1" s="59"/>
      <c r="T1" s="59"/>
      <c r="U1" s="59"/>
      <c r="V1" s="59"/>
      <c r="W1" s="59"/>
      <c r="X1" s="59"/>
      <c r="Y1" s="59"/>
      <c r="Z1" s="59"/>
      <c r="AA1" s="164"/>
      <c r="AB1" s="164"/>
      <c r="AC1" s="164"/>
      <c r="AD1" s="164"/>
      <c r="AE1" s="164"/>
      <c r="AF1" s="164"/>
      <c r="AG1" s="59"/>
      <c r="AH1" s="59"/>
      <c r="AI1" s="59"/>
      <c r="AJ1" s="59"/>
      <c r="AK1" s="59"/>
      <c r="AL1" s="59"/>
    </row>
    <row r="2" spans="1:38" ht="20.100000000000001" customHeight="1" x14ac:dyDescent="0.4">
      <c r="A2" s="59"/>
      <c r="B2" s="59"/>
      <c r="C2" s="62"/>
      <c r="D2" s="62"/>
      <c r="E2" s="62"/>
      <c r="F2" s="62"/>
      <c r="G2" s="62"/>
      <c r="H2" s="62"/>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row>
    <row r="3" spans="1:38" ht="20.100000000000001" customHeight="1" x14ac:dyDescent="0.4">
      <c r="A3" s="59"/>
      <c r="B3" s="59"/>
      <c r="C3" s="59"/>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59"/>
      <c r="AF3" s="59"/>
      <c r="AG3" s="59"/>
      <c r="AH3" s="59"/>
      <c r="AI3" s="59"/>
      <c r="AJ3" s="59"/>
      <c r="AK3" s="59"/>
      <c r="AL3" s="59"/>
    </row>
    <row r="4" spans="1:38" ht="17.25" x14ac:dyDescent="0.4">
      <c r="A4" s="59"/>
      <c r="B4" s="59"/>
      <c r="C4" s="166" t="s">
        <v>140</v>
      </c>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59"/>
      <c r="AH4" s="59"/>
      <c r="AI4" s="59"/>
      <c r="AJ4" s="59"/>
      <c r="AK4" s="59"/>
      <c r="AL4" s="59"/>
    </row>
    <row r="5" spans="1:38" ht="17.25" x14ac:dyDescent="0.4">
      <c r="A5" s="59"/>
      <c r="B5" s="59"/>
      <c r="C5" s="63"/>
      <c r="D5" s="59"/>
      <c r="E5" s="59"/>
      <c r="F5" s="59"/>
      <c r="G5" s="59"/>
      <c r="H5" s="59"/>
      <c r="I5" s="59"/>
      <c r="J5" s="59"/>
      <c r="K5" s="59"/>
      <c r="L5" s="59"/>
      <c r="M5" s="59"/>
      <c r="N5" s="59"/>
      <c r="O5" s="59"/>
      <c r="P5" s="59"/>
      <c r="Q5" s="59"/>
      <c r="R5" s="59"/>
      <c r="S5" s="59"/>
      <c r="T5" s="59"/>
      <c r="U5" s="168"/>
      <c r="V5" s="168"/>
      <c r="W5" s="168"/>
      <c r="X5" s="168"/>
      <c r="Y5" s="168"/>
      <c r="Z5" s="59"/>
      <c r="AA5" s="59"/>
      <c r="AB5" s="59"/>
      <c r="AC5" s="59"/>
      <c r="AD5" s="59"/>
      <c r="AE5" s="59"/>
      <c r="AF5" s="59"/>
      <c r="AG5" s="59"/>
      <c r="AH5" s="59"/>
      <c r="AI5" s="59"/>
      <c r="AJ5" s="59"/>
      <c r="AK5" s="59"/>
      <c r="AL5" s="59"/>
    </row>
    <row r="6" spans="1:38" ht="17.25" customHeight="1" x14ac:dyDescent="0.4">
      <c r="A6" s="59"/>
      <c r="B6" s="59"/>
      <c r="C6" s="63"/>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row>
    <row r="7" spans="1:38" ht="34.5" customHeight="1" x14ac:dyDescent="0.4">
      <c r="A7" s="59"/>
      <c r="B7" s="59"/>
      <c r="C7" s="63"/>
      <c r="D7" s="59"/>
      <c r="E7" s="59"/>
      <c r="F7" s="59"/>
      <c r="G7" s="59"/>
      <c r="H7" s="59"/>
      <c r="I7" s="59"/>
      <c r="J7" s="59"/>
      <c r="K7" s="59"/>
      <c r="L7" s="59"/>
      <c r="M7" s="59"/>
      <c r="N7" s="169" t="s">
        <v>141</v>
      </c>
      <c r="O7" s="170"/>
      <c r="P7" s="170"/>
      <c r="Q7" s="170"/>
      <c r="R7" s="170"/>
      <c r="S7" s="171">
        <f>'様式第11（別紙1）専用'!D12</f>
        <v>0</v>
      </c>
      <c r="T7" s="172"/>
      <c r="U7" s="172"/>
      <c r="V7" s="172"/>
      <c r="W7" s="172"/>
      <c r="X7" s="172"/>
      <c r="Y7" s="172"/>
      <c r="Z7" s="172"/>
      <c r="AA7" s="172"/>
      <c r="AB7" s="172"/>
      <c r="AC7" s="172"/>
      <c r="AD7" s="172"/>
      <c r="AE7" s="59"/>
      <c r="AF7" s="59"/>
      <c r="AG7" s="59"/>
      <c r="AH7" s="59"/>
      <c r="AI7" s="59"/>
      <c r="AJ7" s="59"/>
      <c r="AK7" s="59"/>
      <c r="AL7" s="59"/>
    </row>
    <row r="8" spans="1:38" ht="17.25" x14ac:dyDescent="0.4">
      <c r="A8" s="59"/>
      <c r="B8" s="59"/>
      <c r="C8" s="63"/>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38" s="65" customFormat="1" ht="15" customHeight="1" x14ac:dyDescent="0.4">
      <c r="A9" s="64"/>
      <c r="B9" s="178" t="s">
        <v>142</v>
      </c>
      <c r="C9" s="179"/>
      <c r="D9" s="179"/>
      <c r="E9" s="179"/>
      <c r="F9" s="64" t="s">
        <v>143</v>
      </c>
      <c r="G9" s="180">
        <f>'様式第11（別紙1）専用'!D29</f>
        <v>0</v>
      </c>
      <c r="H9" s="180"/>
      <c r="I9" s="180"/>
      <c r="J9" s="180"/>
      <c r="K9" s="180"/>
      <c r="L9" s="180"/>
      <c r="M9" s="180"/>
      <c r="N9" s="180"/>
      <c r="O9" s="180"/>
      <c r="P9" s="180"/>
      <c r="Q9" s="64"/>
      <c r="R9" s="64"/>
      <c r="S9" s="64"/>
      <c r="T9" s="64"/>
      <c r="U9" s="64"/>
      <c r="V9" s="64"/>
      <c r="W9" s="64"/>
      <c r="X9" s="64"/>
      <c r="Y9" s="64"/>
      <c r="Z9" s="64"/>
      <c r="AA9" s="64"/>
      <c r="AB9" s="64"/>
      <c r="AC9" s="64"/>
      <c r="AD9" s="64"/>
      <c r="AE9" s="64"/>
      <c r="AF9" s="64"/>
      <c r="AG9" s="64"/>
      <c r="AH9" s="64"/>
      <c r="AI9" s="64"/>
      <c r="AJ9" s="64"/>
      <c r="AK9" s="64"/>
      <c r="AL9" s="64"/>
    </row>
    <row r="10" spans="1:38" s="65" customFormat="1" ht="15" customHeight="1" x14ac:dyDescent="0.4">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row>
    <row r="11" spans="1:38" s="65" customFormat="1" ht="15" customHeight="1" x14ac:dyDescent="0.4">
      <c r="A11" s="64"/>
      <c r="B11" s="178" t="s">
        <v>144</v>
      </c>
      <c r="C11" s="179"/>
      <c r="D11" s="179"/>
      <c r="E11" s="179"/>
      <c r="F11" s="64" t="s">
        <v>143</v>
      </c>
      <c r="G11" s="181">
        <f>'様式第11（別紙1）専用'!D26</f>
        <v>0</v>
      </c>
      <c r="H11" s="181"/>
      <c r="I11" s="181"/>
      <c r="J11" s="66" t="s">
        <v>0</v>
      </c>
      <c r="K11" s="181">
        <f>'様式第11（別紙1）専用'!H26</f>
        <v>0</v>
      </c>
      <c r="L11" s="181"/>
      <c r="M11" s="181"/>
      <c r="N11" s="181"/>
      <c r="O11" s="66"/>
      <c r="P11" s="66"/>
      <c r="Q11" s="66"/>
      <c r="R11" s="66"/>
      <c r="S11" s="64"/>
      <c r="T11" s="64"/>
      <c r="U11" s="64"/>
      <c r="V11" s="64"/>
      <c r="W11" s="64"/>
      <c r="X11" s="64"/>
      <c r="Y11" s="64"/>
      <c r="Z11" s="64"/>
      <c r="AA11" s="64"/>
      <c r="AB11" s="64"/>
      <c r="AC11" s="64"/>
      <c r="AD11" s="64"/>
      <c r="AE11" s="64"/>
      <c r="AF11" s="64"/>
      <c r="AG11" s="64"/>
      <c r="AH11" s="64"/>
      <c r="AI11" s="64"/>
      <c r="AJ11" s="64"/>
      <c r="AK11" s="64"/>
      <c r="AL11" s="64"/>
    </row>
    <row r="12" spans="1:38" s="65" customFormat="1" ht="15" customHeight="1" x14ac:dyDescent="0.4">
      <c r="A12" s="64"/>
      <c r="B12" s="64"/>
      <c r="C12" s="67"/>
      <c r="D12" s="67"/>
      <c r="E12" s="67"/>
      <c r="F12" s="64"/>
      <c r="G12" s="64"/>
      <c r="H12" s="64"/>
      <c r="I12" s="64"/>
      <c r="J12" s="64"/>
      <c r="K12" s="64"/>
      <c r="L12" s="64"/>
      <c r="M12" s="64"/>
      <c r="N12" s="64"/>
      <c r="O12" s="64"/>
      <c r="P12" s="64"/>
      <c r="Q12" s="64"/>
      <c r="R12" s="64"/>
      <c r="S12" s="64"/>
      <c r="T12" s="64"/>
      <c r="U12" s="64"/>
      <c r="V12" s="68"/>
      <c r="W12" s="68"/>
      <c r="X12" s="68"/>
      <c r="Y12" s="68"/>
      <c r="Z12" s="68"/>
      <c r="AA12" s="69"/>
      <c r="AB12" s="68"/>
      <c r="AC12" s="68"/>
      <c r="AD12" s="68"/>
      <c r="AE12" s="68"/>
      <c r="AF12" s="68"/>
      <c r="AG12" s="64"/>
      <c r="AH12" s="64"/>
      <c r="AI12" s="64"/>
      <c r="AJ12" s="64"/>
      <c r="AK12" s="64"/>
      <c r="AL12" s="64"/>
    </row>
    <row r="13" spans="1:38" s="65" customFormat="1" ht="15" customHeight="1" x14ac:dyDescent="0.4">
      <c r="A13" s="64"/>
      <c r="B13" s="178" t="s">
        <v>145</v>
      </c>
      <c r="C13" s="179"/>
      <c r="D13" s="179"/>
      <c r="E13" s="179"/>
      <c r="F13" s="64" t="s">
        <v>143</v>
      </c>
      <c r="G13" s="182" t="str">
        <f>'様式第11（別紙1）専用'!D21&amp;" "&amp;'様式第11（別紙1）専用'!F21&amp;" "&amp;'様式第11（別紙1）専用'!H21&amp;" "&amp;'様式第11（別紙1）専用'!I21</f>
        <v xml:space="preserve">   </v>
      </c>
      <c r="H13" s="182"/>
      <c r="I13" s="182"/>
      <c r="J13" s="182"/>
      <c r="K13" s="182"/>
      <c r="L13" s="182"/>
      <c r="M13" s="182"/>
      <c r="N13" s="182"/>
      <c r="O13" s="182"/>
      <c r="P13" s="182"/>
      <c r="Q13" s="182"/>
      <c r="R13" s="66"/>
      <c r="S13" s="64"/>
      <c r="T13" s="64"/>
      <c r="U13" s="64"/>
      <c r="V13" s="64"/>
      <c r="W13" s="64"/>
      <c r="X13" s="64"/>
      <c r="Y13" s="64"/>
      <c r="Z13" s="64"/>
      <c r="AA13" s="64"/>
      <c r="AB13" s="64"/>
      <c r="AC13" s="64"/>
      <c r="AD13" s="64"/>
      <c r="AE13" s="64"/>
      <c r="AF13" s="64"/>
      <c r="AG13" s="64"/>
      <c r="AH13" s="64"/>
      <c r="AI13" s="64"/>
      <c r="AJ13" s="64"/>
      <c r="AK13" s="64"/>
      <c r="AL13" s="64"/>
    </row>
    <row r="14" spans="1:38" s="65" customFormat="1" ht="15" customHeight="1" x14ac:dyDescent="0.4">
      <c r="A14" s="64"/>
      <c r="B14" s="64"/>
      <c r="C14" s="67"/>
      <c r="D14" s="67"/>
      <c r="E14" s="67"/>
      <c r="F14" s="64"/>
      <c r="G14" s="64"/>
      <c r="H14" s="70"/>
      <c r="I14" s="70"/>
      <c r="J14" s="70"/>
      <c r="K14" s="70"/>
      <c r="L14" s="70"/>
      <c r="M14" s="70"/>
      <c r="N14" s="64"/>
      <c r="O14" s="64"/>
      <c r="P14" s="64"/>
      <c r="Q14" s="64"/>
      <c r="R14" s="64"/>
      <c r="S14" s="64"/>
      <c r="T14" s="64"/>
      <c r="U14" s="64"/>
      <c r="V14" s="68"/>
      <c r="W14" s="68"/>
      <c r="X14" s="68"/>
      <c r="Y14" s="68"/>
      <c r="Z14" s="68"/>
      <c r="AA14" s="69"/>
      <c r="AB14" s="68"/>
      <c r="AC14" s="68"/>
      <c r="AD14" s="68"/>
      <c r="AE14" s="68"/>
      <c r="AF14" s="68"/>
      <c r="AG14" s="64"/>
      <c r="AH14" s="64"/>
      <c r="AI14" s="64"/>
      <c r="AJ14" s="64"/>
      <c r="AK14" s="64"/>
      <c r="AL14" s="64"/>
    </row>
    <row r="15" spans="1:38" s="65" customFormat="1" ht="15" customHeight="1" x14ac:dyDescent="0.4">
      <c r="A15" s="64"/>
      <c r="B15" s="178" t="s">
        <v>146</v>
      </c>
      <c r="C15" s="178"/>
      <c r="D15" s="178"/>
      <c r="E15" s="178"/>
      <c r="F15" s="64" t="s">
        <v>143</v>
      </c>
      <c r="G15" s="182" t="str">
        <f>'様式第11（別紙1）専用'!D18&amp;"　様"</f>
        <v>　様</v>
      </c>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71"/>
      <c r="AF15" s="71"/>
      <c r="AG15" s="64"/>
      <c r="AH15" s="64"/>
      <c r="AI15" s="64"/>
      <c r="AJ15" s="64"/>
      <c r="AK15" s="64"/>
      <c r="AL15" s="64"/>
    </row>
    <row r="16" spans="1:38" s="65" customFormat="1" ht="15" customHeight="1" x14ac:dyDescent="0.4">
      <c r="A16" s="64"/>
      <c r="B16" s="64"/>
      <c r="C16" s="64"/>
      <c r="D16" s="64"/>
      <c r="E16" s="64"/>
      <c r="F16" s="64"/>
      <c r="G16" s="64"/>
      <c r="H16" s="64"/>
      <c r="I16" s="64"/>
      <c r="J16" s="64"/>
      <c r="K16" s="64"/>
      <c r="L16" s="64"/>
      <c r="M16" s="64"/>
      <c r="N16" s="64"/>
      <c r="O16" s="64"/>
      <c r="P16" s="64"/>
      <c r="Q16" s="64"/>
      <c r="R16" s="64"/>
      <c r="S16" s="64"/>
      <c r="T16" s="64"/>
      <c r="U16" s="64"/>
      <c r="V16" s="68"/>
      <c r="W16" s="68"/>
      <c r="X16" s="68"/>
      <c r="Y16" s="68"/>
      <c r="Z16" s="72"/>
      <c r="AA16" s="72"/>
      <c r="AB16" s="72"/>
      <c r="AC16" s="73"/>
      <c r="AD16" s="71"/>
      <c r="AE16" s="71"/>
      <c r="AF16" s="71"/>
      <c r="AG16" s="64"/>
      <c r="AH16" s="64"/>
      <c r="AI16" s="64"/>
      <c r="AJ16" s="64"/>
      <c r="AK16" s="64"/>
      <c r="AL16" s="64"/>
    </row>
    <row r="17" spans="1:38" s="65" customFormat="1" ht="15" customHeight="1" x14ac:dyDescent="0.4">
      <c r="A17" s="64"/>
      <c r="B17" s="178" t="s">
        <v>147</v>
      </c>
      <c r="C17" s="178"/>
      <c r="D17" s="178"/>
      <c r="E17" s="178"/>
      <c r="F17" s="64" t="s">
        <v>143</v>
      </c>
      <c r="G17" s="183"/>
      <c r="H17" s="183"/>
      <c r="I17" s="183"/>
      <c r="J17" s="183"/>
      <c r="K17" s="184" t="s">
        <v>148</v>
      </c>
      <c r="L17" s="184"/>
      <c r="M17" s="64"/>
      <c r="N17" s="64"/>
      <c r="O17" s="64"/>
      <c r="P17" s="64"/>
      <c r="Q17" s="64"/>
      <c r="R17" s="64"/>
      <c r="S17" s="64"/>
      <c r="T17" s="64"/>
      <c r="U17" s="64"/>
      <c r="V17" s="68"/>
      <c r="W17" s="68"/>
      <c r="X17" s="68"/>
      <c r="Y17" s="68"/>
      <c r="Z17" s="72"/>
      <c r="AA17" s="72"/>
      <c r="AB17" s="72"/>
      <c r="AC17" s="73"/>
      <c r="AD17" s="71"/>
      <c r="AE17" s="71"/>
      <c r="AF17" s="71"/>
      <c r="AG17" s="64"/>
      <c r="AH17" s="64"/>
      <c r="AI17" s="64"/>
      <c r="AJ17" s="64"/>
      <c r="AK17" s="64"/>
      <c r="AL17" s="64"/>
    </row>
    <row r="18" spans="1:38" ht="53.25" customHeight="1" x14ac:dyDescent="0.4">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row>
    <row r="19" spans="1:38" ht="18.75" customHeight="1" thickBot="1" x14ac:dyDescent="0.4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74" t="s">
        <v>149</v>
      </c>
      <c r="AG19" s="59"/>
      <c r="AH19" s="59"/>
      <c r="AI19" s="59"/>
      <c r="AJ19" s="59"/>
      <c r="AK19" s="59"/>
      <c r="AL19" s="59"/>
    </row>
    <row r="20" spans="1:38" ht="30" customHeight="1" thickBot="1" x14ac:dyDescent="0.45">
      <c r="A20" s="59"/>
      <c r="B20" s="59"/>
      <c r="C20" s="173" t="s">
        <v>150</v>
      </c>
      <c r="D20" s="174"/>
      <c r="E20" s="174"/>
      <c r="F20" s="174"/>
      <c r="G20" s="174"/>
      <c r="H20" s="175"/>
      <c r="I20" s="176" t="s">
        <v>151</v>
      </c>
      <c r="J20" s="174"/>
      <c r="K20" s="174"/>
      <c r="L20" s="174"/>
      <c r="M20" s="174"/>
      <c r="N20" s="174"/>
      <c r="O20" s="174"/>
      <c r="P20" s="175"/>
      <c r="Q20" s="176" t="s">
        <v>152</v>
      </c>
      <c r="R20" s="174"/>
      <c r="S20" s="174"/>
      <c r="T20" s="174"/>
      <c r="U20" s="174"/>
      <c r="V20" s="174"/>
      <c r="W20" s="174"/>
      <c r="X20" s="175"/>
      <c r="Y20" s="174" t="s">
        <v>153</v>
      </c>
      <c r="Z20" s="174"/>
      <c r="AA20" s="174"/>
      <c r="AB20" s="174"/>
      <c r="AC20" s="174"/>
      <c r="AD20" s="174"/>
      <c r="AE20" s="174"/>
      <c r="AF20" s="177"/>
      <c r="AG20" s="59"/>
      <c r="AH20" s="59"/>
      <c r="AI20" s="59"/>
      <c r="AJ20" s="59"/>
      <c r="AK20" s="59"/>
      <c r="AL20" s="59"/>
    </row>
    <row r="21" spans="1:38" ht="29.25" customHeight="1" x14ac:dyDescent="0.4">
      <c r="A21" s="59"/>
      <c r="B21" s="59"/>
      <c r="C21" s="185" t="s">
        <v>154</v>
      </c>
      <c r="D21" s="186"/>
      <c r="E21" s="186"/>
      <c r="F21" s="186"/>
      <c r="G21" s="186"/>
      <c r="H21" s="187"/>
      <c r="I21" s="75"/>
      <c r="J21" s="188">
        <f>IFERROR('様式第11（別紙1）専用'!D34,"")</f>
        <v>0</v>
      </c>
      <c r="K21" s="188"/>
      <c r="L21" s="188"/>
      <c r="M21" s="188"/>
      <c r="N21" s="188"/>
      <c r="O21" s="188"/>
      <c r="P21" s="76"/>
      <c r="Q21" s="77"/>
      <c r="R21" s="188">
        <f>J21</f>
        <v>0</v>
      </c>
      <c r="S21" s="188"/>
      <c r="T21" s="188"/>
      <c r="U21" s="188"/>
      <c r="V21" s="188"/>
      <c r="W21" s="188"/>
      <c r="X21" s="78"/>
      <c r="Y21" s="189"/>
      <c r="Z21" s="190"/>
      <c r="AA21" s="190"/>
      <c r="AB21" s="190"/>
      <c r="AC21" s="190"/>
      <c r="AD21" s="190"/>
      <c r="AE21" s="190"/>
      <c r="AF21" s="191"/>
      <c r="AG21" s="59"/>
      <c r="AH21" s="59"/>
      <c r="AI21" s="59"/>
      <c r="AJ21" s="59"/>
      <c r="AK21" s="59"/>
      <c r="AL21" s="59"/>
    </row>
    <row r="22" spans="1:38" ht="29.25" customHeight="1" x14ac:dyDescent="0.4">
      <c r="A22" s="59"/>
      <c r="B22" s="59"/>
      <c r="C22" s="192" t="s">
        <v>155</v>
      </c>
      <c r="D22" s="193"/>
      <c r="E22" s="193"/>
      <c r="F22" s="193"/>
      <c r="G22" s="193"/>
      <c r="H22" s="194"/>
      <c r="I22" s="79"/>
      <c r="P22" s="80"/>
      <c r="Q22" s="79" t="s">
        <v>156</v>
      </c>
      <c r="R22" s="195"/>
      <c r="S22" s="195"/>
      <c r="T22" s="195"/>
      <c r="U22" s="195"/>
      <c r="V22" s="195"/>
      <c r="W22" s="195"/>
      <c r="X22" s="80"/>
      <c r="Y22" s="196"/>
      <c r="Z22" s="197"/>
      <c r="AA22" s="197"/>
      <c r="AB22" s="197"/>
      <c r="AC22" s="197"/>
      <c r="AD22" s="197"/>
      <c r="AE22" s="197"/>
      <c r="AF22" s="198"/>
      <c r="AG22" s="59"/>
      <c r="AH22" s="59"/>
      <c r="AI22" s="59"/>
      <c r="AJ22" s="59"/>
      <c r="AK22" s="59"/>
      <c r="AL22" s="59"/>
    </row>
    <row r="23" spans="1:38" ht="29.25" customHeight="1" thickBot="1" x14ac:dyDescent="0.45">
      <c r="A23" s="59"/>
      <c r="B23" s="59"/>
      <c r="C23" s="206" t="s">
        <v>157</v>
      </c>
      <c r="D23" s="207"/>
      <c r="E23" s="207"/>
      <c r="F23" s="207"/>
      <c r="G23" s="207"/>
      <c r="H23" s="208"/>
      <c r="I23" s="81"/>
      <c r="J23" s="199">
        <f>IFERROR(J21,"")</f>
        <v>0</v>
      </c>
      <c r="K23" s="199"/>
      <c r="L23" s="199"/>
      <c r="M23" s="199"/>
      <c r="N23" s="199"/>
      <c r="O23" s="199"/>
      <c r="P23" s="82"/>
      <c r="Q23" s="81"/>
      <c r="R23" s="199">
        <f>IFERROR(R21-R22,"")</f>
        <v>0</v>
      </c>
      <c r="S23" s="199"/>
      <c r="T23" s="199"/>
      <c r="U23" s="199"/>
      <c r="V23" s="199"/>
      <c r="W23" s="199"/>
      <c r="X23" s="82"/>
      <c r="Y23" s="200"/>
      <c r="Z23" s="201"/>
      <c r="AA23" s="201"/>
      <c r="AB23" s="201"/>
      <c r="AC23" s="201"/>
      <c r="AD23" s="201"/>
      <c r="AE23" s="201"/>
      <c r="AF23" s="202"/>
      <c r="AG23" s="59"/>
      <c r="AH23" s="59"/>
      <c r="AI23" s="59"/>
      <c r="AJ23" s="83"/>
      <c r="AK23" s="59"/>
      <c r="AL23" s="59"/>
    </row>
    <row r="24" spans="1:38" ht="29.25" customHeight="1" x14ac:dyDescent="0.4">
      <c r="A24" s="59"/>
      <c r="B24" s="59"/>
      <c r="C24" s="185" t="s">
        <v>158</v>
      </c>
      <c r="D24" s="186"/>
      <c r="E24" s="186"/>
      <c r="F24" s="186"/>
      <c r="G24" s="186"/>
      <c r="H24" s="187"/>
      <c r="I24" s="75"/>
      <c r="J24" s="203"/>
      <c r="K24" s="203"/>
      <c r="L24" s="203"/>
      <c r="M24" s="203"/>
      <c r="N24" s="203"/>
      <c r="O24" s="203"/>
      <c r="P24" s="84"/>
      <c r="Q24" s="85"/>
      <c r="R24" s="203"/>
      <c r="S24" s="203"/>
      <c r="T24" s="203"/>
      <c r="U24" s="203"/>
      <c r="V24" s="203"/>
      <c r="W24" s="203"/>
      <c r="X24" s="78"/>
      <c r="Y24" s="190"/>
      <c r="Z24" s="204"/>
      <c r="AA24" s="204"/>
      <c r="AB24" s="204"/>
      <c r="AC24" s="204"/>
      <c r="AD24" s="204"/>
      <c r="AE24" s="204"/>
      <c r="AF24" s="205"/>
      <c r="AG24" s="59"/>
      <c r="AH24" s="59"/>
      <c r="AI24" s="59"/>
      <c r="AJ24" s="83"/>
      <c r="AK24" s="59"/>
      <c r="AL24" s="59"/>
    </row>
    <row r="25" spans="1:38" ht="29.25" customHeight="1" x14ac:dyDescent="0.4">
      <c r="A25" s="59"/>
      <c r="B25" s="59"/>
      <c r="C25" s="225" t="s">
        <v>159</v>
      </c>
      <c r="D25" s="226"/>
      <c r="E25" s="226"/>
      <c r="F25" s="226"/>
      <c r="G25" s="226"/>
      <c r="H25" s="227"/>
      <c r="I25" s="86"/>
      <c r="J25" s="228"/>
      <c r="K25" s="228"/>
      <c r="L25" s="228"/>
      <c r="M25" s="228"/>
      <c r="N25" s="228"/>
      <c r="O25" s="228"/>
      <c r="P25" s="87"/>
      <c r="Q25" s="88"/>
      <c r="R25" s="228"/>
      <c r="S25" s="228"/>
      <c r="T25" s="228"/>
      <c r="U25" s="228"/>
      <c r="V25" s="228"/>
      <c r="W25" s="228"/>
      <c r="X25" s="89"/>
      <c r="Y25" s="229"/>
      <c r="Z25" s="230"/>
      <c r="AA25" s="230"/>
      <c r="AB25" s="230"/>
      <c r="AC25" s="230"/>
      <c r="AD25" s="230"/>
      <c r="AE25" s="230"/>
      <c r="AF25" s="231"/>
      <c r="AG25" s="59"/>
      <c r="AH25" s="59"/>
      <c r="AI25" s="59"/>
      <c r="AJ25" s="59"/>
      <c r="AK25" s="59"/>
      <c r="AL25" s="59"/>
    </row>
    <row r="26" spans="1:38" ht="29.25" customHeight="1" thickBot="1" x14ac:dyDescent="0.45">
      <c r="A26" s="59"/>
      <c r="B26" s="59"/>
      <c r="C26" s="192" t="s">
        <v>160</v>
      </c>
      <c r="D26" s="193"/>
      <c r="E26" s="193"/>
      <c r="F26" s="193"/>
      <c r="G26" s="193"/>
      <c r="H26" s="194"/>
      <c r="I26" s="79"/>
      <c r="J26" s="195">
        <f>SUM(J24:O25)</f>
        <v>0</v>
      </c>
      <c r="K26" s="195"/>
      <c r="L26" s="195"/>
      <c r="M26" s="195"/>
      <c r="N26" s="195"/>
      <c r="O26" s="195"/>
      <c r="P26" s="80"/>
      <c r="Q26" s="79"/>
      <c r="R26" s="195">
        <f>SUM(R24:W25)</f>
        <v>0</v>
      </c>
      <c r="S26" s="195"/>
      <c r="T26" s="195"/>
      <c r="U26" s="195"/>
      <c r="V26" s="195"/>
      <c r="W26" s="195"/>
      <c r="X26" s="80"/>
      <c r="Y26" s="232"/>
      <c r="Z26" s="233"/>
      <c r="AA26" s="233"/>
      <c r="AB26" s="233"/>
      <c r="AC26" s="233"/>
      <c r="AD26" s="233"/>
      <c r="AE26" s="233"/>
      <c r="AF26" s="234"/>
      <c r="AG26" s="59"/>
      <c r="AH26" s="59"/>
      <c r="AI26" s="59"/>
      <c r="AJ26" s="59"/>
      <c r="AK26" s="59"/>
      <c r="AL26" s="59"/>
    </row>
    <row r="27" spans="1:38" ht="29.25" customHeight="1" thickBot="1" x14ac:dyDescent="0.45">
      <c r="A27" s="59"/>
      <c r="B27" s="59"/>
      <c r="C27" s="173" t="s">
        <v>161</v>
      </c>
      <c r="D27" s="174"/>
      <c r="E27" s="174"/>
      <c r="F27" s="174"/>
      <c r="G27" s="174"/>
      <c r="H27" s="175"/>
      <c r="I27" s="90" t="s">
        <v>156</v>
      </c>
      <c r="J27" s="212"/>
      <c r="K27" s="212"/>
      <c r="L27" s="212"/>
      <c r="M27" s="212"/>
      <c r="N27" s="212"/>
      <c r="O27" s="212"/>
      <c r="P27" s="91"/>
      <c r="Q27" s="90" t="s">
        <v>156</v>
      </c>
      <c r="R27" s="212"/>
      <c r="S27" s="212"/>
      <c r="T27" s="212"/>
      <c r="U27" s="212"/>
      <c r="V27" s="212"/>
      <c r="W27" s="212"/>
      <c r="X27" s="91"/>
      <c r="Y27" s="220"/>
      <c r="Z27" s="221"/>
      <c r="AA27" s="221"/>
      <c r="AB27" s="221"/>
      <c r="AC27" s="221"/>
      <c r="AD27" s="221"/>
      <c r="AE27" s="221"/>
      <c r="AF27" s="222"/>
      <c r="AG27" s="59"/>
      <c r="AH27" s="59"/>
      <c r="AI27" s="59"/>
      <c r="AJ27" s="59"/>
      <c r="AK27" s="59"/>
      <c r="AL27" s="59"/>
    </row>
    <row r="28" spans="1:38" ht="29.25" customHeight="1" thickBot="1" x14ac:dyDescent="0.45">
      <c r="A28" s="59"/>
      <c r="B28" s="59"/>
      <c r="C28" s="173" t="s">
        <v>162</v>
      </c>
      <c r="D28" s="174"/>
      <c r="E28" s="174"/>
      <c r="F28" s="174"/>
      <c r="G28" s="174"/>
      <c r="H28" s="175"/>
      <c r="I28" s="90"/>
      <c r="J28" s="213">
        <f>IFERROR((J23+J26-J27),"")</f>
        <v>0</v>
      </c>
      <c r="K28" s="213"/>
      <c r="L28" s="213"/>
      <c r="M28" s="213"/>
      <c r="N28" s="213"/>
      <c r="O28" s="213"/>
      <c r="P28" s="91"/>
      <c r="Q28" s="90"/>
      <c r="R28" s="213">
        <f>IFERROR((R23+R26-R27),"")</f>
        <v>0</v>
      </c>
      <c r="S28" s="213"/>
      <c r="T28" s="213"/>
      <c r="U28" s="213"/>
      <c r="V28" s="213"/>
      <c r="W28" s="213"/>
      <c r="X28" s="91"/>
      <c r="Y28" s="92" t="s">
        <v>163</v>
      </c>
      <c r="Z28" s="223">
        <f>IFERROR(J28-R28,"")</f>
        <v>0</v>
      </c>
      <c r="AA28" s="223"/>
      <c r="AB28" s="223"/>
      <c r="AC28" s="223"/>
      <c r="AD28" s="223"/>
      <c r="AE28" s="223"/>
      <c r="AF28" s="224"/>
      <c r="AG28" s="59"/>
      <c r="AH28" s="59"/>
      <c r="AI28" s="59"/>
      <c r="AJ28" s="59"/>
      <c r="AK28" s="59"/>
      <c r="AL28" s="59"/>
    </row>
    <row r="29" spans="1:38" ht="29.25" customHeight="1" thickBot="1" x14ac:dyDescent="0.45">
      <c r="A29" s="59"/>
      <c r="B29" s="59"/>
      <c r="C29" s="173" t="s">
        <v>164</v>
      </c>
      <c r="D29" s="214"/>
      <c r="E29" s="214"/>
      <c r="F29" s="214"/>
      <c r="G29" s="214"/>
      <c r="H29" s="215"/>
      <c r="I29" s="90"/>
      <c r="J29" s="216" t="e">
        <f>J28/G17</f>
        <v>#DIV/0!</v>
      </c>
      <c r="K29" s="216"/>
      <c r="L29" s="216"/>
      <c r="M29" s="216"/>
      <c r="N29" s="216"/>
      <c r="O29" s="216"/>
      <c r="P29" s="91"/>
      <c r="Q29" s="93"/>
      <c r="R29" s="216" t="e">
        <f>R28/G17</f>
        <v>#DIV/0!</v>
      </c>
      <c r="S29" s="216"/>
      <c r="T29" s="216"/>
      <c r="U29" s="216"/>
      <c r="V29" s="216"/>
      <c r="W29" s="216"/>
      <c r="X29" s="94"/>
      <c r="Y29" s="217"/>
      <c r="Z29" s="218"/>
      <c r="AA29" s="218"/>
      <c r="AB29" s="218"/>
      <c r="AC29" s="218"/>
      <c r="AD29" s="218"/>
      <c r="AE29" s="218"/>
      <c r="AF29" s="219"/>
      <c r="AG29" s="59"/>
      <c r="AH29" s="59"/>
      <c r="AI29" s="59"/>
      <c r="AJ29" s="59"/>
      <c r="AK29" s="59"/>
      <c r="AL29" s="59"/>
    </row>
    <row r="30" spans="1:38" ht="6.75" customHeight="1" x14ac:dyDescent="0.4">
      <c r="A30" s="59"/>
      <c r="B30" s="59"/>
      <c r="C30" s="95"/>
      <c r="D30" s="95"/>
      <c r="E30" s="95"/>
      <c r="F30" s="95"/>
      <c r="G30" s="95"/>
      <c r="H30" s="95"/>
      <c r="I30" s="96"/>
      <c r="J30" s="97"/>
      <c r="K30" s="97"/>
      <c r="L30" s="97"/>
      <c r="M30" s="97"/>
      <c r="N30" s="97"/>
      <c r="O30" s="97"/>
      <c r="P30" s="97"/>
      <c r="Q30" s="98"/>
      <c r="R30" s="97"/>
      <c r="S30" s="97"/>
      <c r="T30" s="97"/>
      <c r="U30" s="97"/>
      <c r="V30" s="97"/>
      <c r="W30" s="97"/>
      <c r="X30" s="99"/>
      <c r="Y30" s="100"/>
      <c r="Z30" s="101"/>
      <c r="AA30" s="101"/>
      <c r="AB30" s="101"/>
      <c r="AC30" s="101"/>
      <c r="AD30" s="101"/>
      <c r="AE30" s="101"/>
      <c r="AF30" s="101"/>
      <c r="AG30" s="59"/>
      <c r="AH30" s="59"/>
      <c r="AI30" s="59"/>
      <c r="AJ30" s="59"/>
      <c r="AK30" s="59"/>
      <c r="AL30" s="59"/>
    </row>
    <row r="31" spans="1:38" ht="15.75" customHeight="1" x14ac:dyDescent="0.4">
      <c r="A31" s="59"/>
      <c r="B31" s="59"/>
      <c r="C31" s="102" t="s">
        <v>165</v>
      </c>
      <c r="D31" s="95"/>
      <c r="E31" s="95"/>
      <c r="F31" s="95"/>
      <c r="G31" s="95"/>
      <c r="H31" s="95"/>
      <c r="I31" s="96"/>
      <c r="J31" s="97"/>
      <c r="K31" s="97"/>
      <c r="L31" s="97"/>
      <c r="M31" s="97"/>
      <c r="N31" s="97"/>
      <c r="O31" s="97"/>
      <c r="P31" s="97"/>
      <c r="Q31" s="98"/>
      <c r="R31" s="97"/>
      <c r="S31" s="97"/>
      <c r="T31" s="97"/>
      <c r="U31" s="97"/>
      <c r="V31" s="97"/>
      <c r="W31" s="97"/>
      <c r="X31" s="99"/>
      <c r="Y31" s="100"/>
      <c r="Z31" s="101"/>
      <c r="AA31" s="101"/>
      <c r="AB31" s="101"/>
      <c r="AC31" s="101"/>
      <c r="AD31" s="101"/>
      <c r="AE31" s="101"/>
      <c r="AF31" s="101"/>
      <c r="AG31" s="59"/>
      <c r="AH31" s="59"/>
      <c r="AI31" s="59"/>
      <c r="AJ31" s="59"/>
      <c r="AK31" s="59"/>
      <c r="AL31" s="59"/>
    </row>
    <row r="32" spans="1:38" ht="29.25" customHeight="1" x14ac:dyDescent="0.4">
      <c r="A32" s="59"/>
      <c r="B32" s="59"/>
      <c r="C32" s="102"/>
      <c r="D32" s="95"/>
      <c r="E32" s="95"/>
      <c r="F32" s="95"/>
      <c r="G32" s="95"/>
      <c r="H32" s="95"/>
      <c r="I32" s="96"/>
      <c r="J32" s="97"/>
      <c r="K32" s="97"/>
      <c r="L32" s="97"/>
      <c r="M32" s="97"/>
      <c r="N32" s="97"/>
      <c r="O32" s="97"/>
      <c r="P32" s="97"/>
      <c r="Q32" s="98"/>
      <c r="R32" s="97"/>
      <c r="S32" s="97"/>
      <c r="T32" s="97"/>
      <c r="U32" s="97"/>
      <c r="V32" s="97"/>
      <c r="W32" s="97"/>
      <c r="X32" s="99"/>
      <c r="Y32" s="100"/>
      <c r="Z32" s="101"/>
      <c r="AA32" s="101"/>
      <c r="AB32" s="101"/>
      <c r="AC32" s="101"/>
      <c r="AD32" s="101"/>
      <c r="AE32" s="101"/>
      <c r="AF32" s="101"/>
      <c r="AG32" s="59"/>
      <c r="AH32" s="59"/>
      <c r="AI32" s="59"/>
      <c r="AJ32" s="59"/>
      <c r="AK32" s="59"/>
      <c r="AL32" s="59"/>
    </row>
    <row r="33" spans="3:25" ht="12.75" thickBot="1" x14ac:dyDescent="0.45"/>
    <row r="34" spans="3:25" ht="12.75" thickBot="1" x14ac:dyDescent="0.45">
      <c r="C34" s="61" t="s">
        <v>166</v>
      </c>
      <c r="K34" s="209" t="e">
        <f>J29*G17</f>
        <v>#DIV/0!</v>
      </c>
      <c r="L34" s="210"/>
      <c r="M34" s="210"/>
      <c r="N34" s="210"/>
      <c r="O34" s="211"/>
      <c r="S34" s="209" t="e">
        <f>R29*G17</f>
        <v>#DIV/0!</v>
      </c>
      <c r="T34" s="210"/>
      <c r="U34" s="210"/>
      <c r="V34" s="210"/>
      <c r="W34" s="211"/>
      <c r="Y34" s="61" t="s">
        <v>167</v>
      </c>
    </row>
    <row r="35" spans="3:25" x14ac:dyDescent="0.4">
      <c r="C35" s="103" t="s">
        <v>168</v>
      </c>
    </row>
  </sheetData>
  <sheetProtection selectLockedCells="1"/>
  <mergeCells count="59">
    <mergeCell ref="Y29:AF29"/>
    <mergeCell ref="Y27:AF27"/>
    <mergeCell ref="Z28:AF28"/>
    <mergeCell ref="C25:H25"/>
    <mergeCell ref="J25:O25"/>
    <mergeCell ref="R25:W25"/>
    <mergeCell ref="Y25:AF25"/>
    <mergeCell ref="C26:H26"/>
    <mergeCell ref="J26:O26"/>
    <mergeCell ref="R26:W26"/>
    <mergeCell ref="Y26:AF26"/>
    <mergeCell ref="K34:O34"/>
    <mergeCell ref="S34:W34"/>
    <mergeCell ref="C27:H27"/>
    <mergeCell ref="J27:O27"/>
    <mergeCell ref="R27:W27"/>
    <mergeCell ref="C28:H28"/>
    <mergeCell ref="J28:O28"/>
    <mergeCell ref="R28:W28"/>
    <mergeCell ref="C29:H29"/>
    <mergeCell ref="J29:O29"/>
    <mergeCell ref="R29:W29"/>
    <mergeCell ref="J23:O23"/>
    <mergeCell ref="R23:W23"/>
    <mergeCell ref="Y23:AF23"/>
    <mergeCell ref="C24:H24"/>
    <mergeCell ref="J24:O24"/>
    <mergeCell ref="R24:W24"/>
    <mergeCell ref="Y24:AF24"/>
    <mergeCell ref="C23:H23"/>
    <mergeCell ref="C21:H21"/>
    <mergeCell ref="J21:O21"/>
    <mergeCell ref="R21:W21"/>
    <mergeCell ref="Y21:AF21"/>
    <mergeCell ref="C22:H22"/>
    <mergeCell ref="R22:W22"/>
    <mergeCell ref="Y22:AF22"/>
    <mergeCell ref="C20:H20"/>
    <mergeCell ref="I20:P20"/>
    <mergeCell ref="Q20:X20"/>
    <mergeCell ref="Y20:AF20"/>
    <mergeCell ref="B9:E9"/>
    <mergeCell ref="G9:P9"/>
    <mergeCell ref="B11:E11"/>
    <mergeCell ref="G11:I11"/>
    <mergeCell ref="K11:N11"/>
    <mergeCell ref="B13:E13"/>
    <mergeCell ref="B15:E15"/>
    <mergeCell ref="G15:AD15"/>
    <mergeCell ref="B17:E17"/>
    <mergeCell ref="G17:J17"/>
    <mergeCell ref="K17:L17"/>
    <mergeCell ref="G13:Q13"/>
    <mergeCell ref="AA1:AF1"/>
    <mergeCell ref="D3:AD3"/>
    <mergeCell ref="C4:AF4"/>
    <mergeCell ref="U5:Y5"/>
    <mergeCell ref="N7:R7"/>
    <mergeCell ref="S7:AD7"/>
  </mergeCells>
  <phoneticPr fontId="1"/>
  <pageMargins left="0.55118110236220474" right="0.35433070866141736" top="0.62992125984251968" bottom="0.43307086614173229" header="0.27559055118110237"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BCE20-B946-49AF-B00D-A097F8A7675F}">
  <sheetPr>
    <tabColor rgb="FF7030A0"/>
    <pageSetUpPr fitToPage="1"/>
  </sheetPr>
  <dimension ref="A1:AL36"/>
  <sheetViews>
    <sheetView showZeros="0" view="pageBreakPreview" topLeftCell="A7" zoomScaleNormal="130" zoomScaleSheetLayoutView="100" workbookViewId="0">
      <selection activeCell="R29" sqref="R29:W29"/>
    </sheetView>
  </sheetViews>
  <sheetFormatPr defaultColWidth="2.625" defaultRowHeight="12" x14ac:dyDescent="0.4"/>
  <cols>
    <col min="1" max="1" width="0.875" style="61" customWidth="1"/>
    <col min="2" max="32" width="2.625" style="61" customWidth="1"/>
    <col min="33" max="173" width="1.625" style="61" customWidth="1"/>
    <col min="174" max="16384" width="2.625" style="61"/>
  </cols>
  <sheetData>
    <row r="1" spans="1:38" ht="17.25" customHeight="1" x14ac:dyDescent="0.4">
      <c r="A1" s="59"/>
      <c r="B1" s="59"/>
      <c r="C1" s="59"/>
      <c r="D1" s="59"/>
      <c r="E1" s="59"/>
      <c r="F1" s="59"/>
      <c r="G1" s="59"/>
      <c r="H1" s="59"/>
      <c r="I1" s="59"/>
      <c r="J1" s="59"/>
      <c r="K1" s="59"/>
      <c r="L1" s="59"/>
      <c r="M1" s="59"/>
      <c r="N1" s="59"/>
      <c r="O1" s="59"/>
      <c r="P1" s="59"/>
      <c r="Q1" s="59"/>
      <c r="R1" s="60"/>
      <c r="S1" s="59"/>
      <c r="T1" s="59"/>
      <c r="U1" s="59"/>
      <c r="V1" s="59"/>
      <c r="W1" s="59"/>
      <c r="X1" s="59"/>
      <c r="Y1" s="59"/>
      <c r="Z1" s="59"/>
      <c r="AA1" s="164"/>
      <c r="AB1" s="164"/>
      <c r="AC1" s="164"/>
      <c r="AD1" s="164"/>
      <c r="AE1" s="164"/>
      <c r="AF1" s="164"/>
      <c r="AG1" s="59"/>
      <c r="AH1" s="59"/>
      <c r="AI1" s="59"/>
      <c r="AJ1" s="59"/>
      <c r="AK1" s="59"/>
      <c r="AL1" s="59"/>
    </row>
    <row r="2" spans="1:38" ht="20.100000000000001" customHeigh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row>
    <row r="3" spans="1:38" ht="20.100000000000001" customHeight="1" x14ac:dyDescent="0.4">
      <c r="A3" s="59"/>
      <c r="B3" s="59"/>
      <c r="C3" s="59"/>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59"/>
      <c r="AF3" s="59"/>
      <c r="AG3" s="59"/>
      <c r="AH3" s="59"/>
      <c r="AI3" s="59"/>
      <c r="AJ3" s="59"/>
      <c r="AK3" s="59"/>
      <c r="AL3" s="59"/>
    </row>
    <row r="4" spans="1:38" ht="17.25" x14ac:dyDescent="0.4">
      <c r="A4" s="59"/>
      <c r="B4" s="59"/>
      <c r="C4" s="166" t="s">
        <v>140</v>
      </c>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59"/>
      <c r="AH4" s="59"/>
      <c r="AI4" s="59"/>
      <c r="AJ4" s="59"/>
      <c r="AK4" s="59"/>
      <c r="AL4" s="59"/>
    </row>
    <row r="5" spans="1:38" ht="17.25" x14ac:dyDescent="0.4">
      <c r="A5" s="59"/>
      <c r="B5" s="59"/>
      <c r="C5" s="63"/>
      <c r="D5" s="59"/>
      <c r="E5" s="59"/>
      <c r="F5" s="59"/>
      <c r="G5" s="59"/>
      <c r="H5" s="59"/>
      <c r="I5" s="59"/>
      <c r="J5" s="59"/>
      <c r="K5" s="59"/>
      <c r="L5" s="59"/>
      <c r="M5" s="59"/>
      <c r="N5" s="59"/>
      <c r="O5" s="59"/>
      <c r="P5" s="59"/>
      <c r="Q5" s="59"/>
      <c r="R5" s="59"/>
      <c r="S5" s="59"/>
      <c r="T5" s="59"/>
      <c r="U5" s="168"/>
      <c r="V5" s="168"/>
      <c r="W5" s="168"/>
      <c r="X5" s="168"/>
      <c r="Y5" s="168"/>
      <c r="Z5" s="59"/>
      <c r="AA5" s="59"/>
      <c r="AB5" s="59"/>
      <c r="AC5" s="59"/>
      <c r="AD5" s="59"/>
      <c r="AE5" s="59"/>
      <c r="AF5" s="59"/>
      <c r="AG5" s="59"/>
      <c r="AH5" s="59"/>
      <c r="AI5" s="59"/>
      <c r="AJ5" s="59"/>
      <c r="AK5" s="59"/>
      <c r="AL5" s="59"/>
    </row>
    <row r="6" spans="1:38" ht="17.25" customHeight="1" x14ac:dyDescent="0.4">
      <c r="A6" s="59"/>
      <c r="B6" s="59"/>
      <c r="C6" s="63"/>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row>
    <row r="7" spans="1:38" ht="34.5" customHeight="1" x14ac:dyDescent="0.4">
      <c r="A7" s="59"/>
      <c r="B7" s="59"/>
      <c r="C7" s="63"/>
      <c r="D7" s="59"/>
      <c r="E7" s="59"/>
      <c r="F7" s="59"/>
      <c r="G7" s="59"/>
      <c r="H7" s="59"/>
      <c r="I7" s="59"/>
      <c r="J7" s="59"/>
      <c r="K7" s="59"/>
      <c r="L7" s="59"/>
      <c r="M7" s="59"/>
      <c r="N7" s="169" t="s">
        <v>141</v>
      </c>
      <c r="O7" s="170"/>
      <c r="P7" s="170"/>
      <c r="Q7" s="170"/>
      <c r="R7" s="170"/>
      <c r="S7" s="235">
        <f>'様式第11（別紙1）専用'!D12</f>
        <v>0</v>
      </c>
      <c r="T7" s="236"/>
      <c r="U7" s="236"/>
      <c r="V7" s="236"/>
      <c r="W7" s="236"/>
      <c r="X7" s="236"/>
      <c r="Y7" s="236"/>
      <c r="Z7" s="236"/>
      <c r="AA7" s="236"/>
      <c r="AB7" s="236"/>
      <c r="AC7" s="236"/>
      <c r="AD7" s="236"/>
      <c r="AE7" s="59"/>
      <c r="AF7" s="59"/>
      <c r="AG7" s="59"/>
      <c r="AH7" s="59"/>
      <c r="AI7" s="59"/>
      <c r="AJ7" s="59"/>
      <c r="AK7" s="59"/>
      <c r="AL7" s="59"/>
    </row>
    <row r="8" spans="1:38" ht="17.25" x14ac:dyDescent="0.4">
      <c r="A8" s="59"/>
      <c r="B8" s="59"/>
      <c r="C8" s="63"/>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38" s="65" customFormat="1" ht="15" customHeight="1" x14ac:dyDescent="0.4">
      <c r="A9" s="64"/>
      <c r="B9" s="178" t="s">
        <v>142</v>
      </c>
      <c r="C9" s="179"/>
      <c r="D9" s="179"/>
      <c r="E9" s="179"/>
      <c r="F9" s="64" t="s">
        <v>143</v>
      </c>
      <c r="G9" s="180">
        <f>'様式第11（別紙1）専用'!D29</f>
        <v>0</v>
      </c>
      <c r="H9" s="180"/>
      <c r="I9" s="180"/>
      <c r="J9" s="180"/>
      <c r="K9" s="180"/>
      <c r="L9" s="180"/>
      <c r="M9" s="180"/>
      <c r="N9" s="180"/>
      <c r="O9" s="180"/>
      <c r="P9" s="180"/>
      <c r="Q9" s="64"/>
      <c r="R9" s="64"/>
      <c r="S9" s="64"/>
      <c r="T9" s="64"/>
      <c r="U9" s="64"/>
      <c r="V9" s="64"/>
      <c r="W9" s="64"/>
      <c r="X9" s="64"/>
      <c r="Y9" s="64"/>
      <c r="Z9" s="64"/>
      <c r="AA9" s="64"/>
      <c r="AB9" s="64"/>
      <c r="AC9" s="64"/>
      <c r="AD9" s="64"/>
      <c r="AE9" s="64"/>
      <c r="AF9" s="64"/>
      <c r="AG9" s="64"/>
      <c r="AH9" s="64"/>
      <c r="AI9" s="64"/>
      <c r="AJ9" s="64"/>
      <c r="AK9" s="64"/>
      <c r="AL9" s="64"/>
    </row>
    <row r="10" spans="1:38" s="65" customFormat="1" ht="15" customHeight="1" x14ac:dyDescent="0.4">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row>
    <row r="11" spans="1:38" s="65" customFormat="1" ht="15" customHeight="1" x14ac:dyDescent="0.4">
      <c r="A11" s="64"/>
      <c r="B11" s="178" t="s">
        <v>144</v>
      </c>
      <c r="C11" s="179"/>
      <c r="D11" s="179"/>
      <c r="E11" s="179"/>
      <c r="F11" s="64" t="s">
        <v>143</v>
      </c>
      <c r="G11" s="181">
        <f>'様式第11（別紙1）専用'!D26</f>
        <v>0</v>
      </c>
      <c r="H11" s="181"/>
      <c r="I11" s="181"/>
      <c r="J11" s="66" t="s">
        <v>0</v>
      </c>
      <c r="K11" s="181">
        <f>'様式第11（別紙1）専用'!H26</f>
        <v>0</v>
      </c>
      <c r="L11" s="181"/>
      <c r="M11" s="181"/>
      <c r="N11" s="181"/>
      <c r="O11" s="66"/>
      <c r="P11" s="66"/>
      <c r="Q11" s="66"/>
      <c r="R11" s="66"/>
      <c r="S11" s="64"/>
      <c r="T11" s="64"/>
      <c r="U11" s="64"/>
      <c r="V11" s="64"/>
      <c r="W11" s="64"/>
      <c r="X11" s="64"/>
      <c r="Y11" s="64"/>
      <c r="Z11" s="64"/>
      <c r="AA11" s="64"/>
      <c r="AB11" s="64"/>
      <c r="AC11" s="64"/>
      <c r="AD11" s="64"/>
      <c r="AE11" s="64"/>
      <c r="AF11" s="64"/>
      <c r="AG11" s="64"/>
      <c r="AH11" s="64"/>
      <c r="AI11" s="64"/>
      <c r="AJ11" s="64"/>
      <c r="AK11" s="64"/>
      <c r="AL11" s="64"/>
    </row>
    <row r="12" spans="1:38" s="65" customFormat="1" ht="15" customHeight="1" x14ac:dyDescent="0.4">
      <c r="A12" s="64"/>
      <c r="B12" s="64"/>
      <c r="C12" s="67"/>
      <c r="D12" s="67"/>
      <c r="E12" s="67"/>
      <c r="F12" s="64"/>
      <c r="G12" s="64"/>
      <c r="H12" s="237"/>
      <c r="I12" s="237"/>
      <c r="J12" s="237"/>
      <c r="K12" s="237"/>
      <c r="L12" s="237"/>
      <c r="M12" s="237"/>
      <c r="N12" s="64"/>
      <c r="O12" s="64"/>
      <c r="P12" s="64"/>
      <c r="Q12" s="64"/>
      <c r="R12" s="64"/>
      <c r="S12" s="64"/>
      <c r="T12" s="64"/>
      <c r="U12" s="64"/>
      <c r="V12" s="68"/>
      <c r="W12" s="68"/>
      <c r="X12" s="68"/>
      <c r="Y12" s="68"/>
      <c r="Z12" s="68"/>
      <c r="AA12" s="69"/>
      <c r="AB12" s="68"/>
      <c r="AC12" s="68"/>
      <c r="AD12" s="68"/>
      <c r="AE12" s="68"/>
      <c r="AF12" s="68"/>
      <c r="AG12" s="64"/>
      <c r="AH12" s="64"/>
      <c r="AI12" s="64"/>
      <c r="AJ12" s="64"/>
      <c r="AK12" s="64"/>
      <c r="AL12" s="64"/>
    </row>
    <row r="13" spans="1:38" s="65" customFormat="1" ht="15" customHeight="1" x14ac:dyDescent="0.4">
      <c r="A13" s="64"/>
      <c r="B13" s="178" t="s">
        <v>145</v>
      </c>
      <c r="C13" s="179"/>
      <c r="D13" s="179"/>
      <c r="E13" s="179"/>
      <c r="F13" s="64" t="s">
        <v>143</v>
      </c>
      <c r="G13" s="182" t="str">
        <f>'様式第11（別紙1）専用'!D21&amp;" "&amp;'様式第11（別紙1）専用'!F21&amp;" "&amp;'様式第11（別紙1）専用'!H21&amp;" "&amp;'様式第11（別紙1）専用'!I21</f>
        <v xml:space="preserve">   </v>
      </c>
      <c r="H13" s="182"/>
      <c r="I13" s="182"/>
      <c r="J13" s="182"/>
      <c r="K13" s="182"/>
      <c r="L13" s="182"/>
      <c r="M13" s="182"/>
      <c r="N13" s="182"/>
      <c r="O13" s="182"/>
      <c r="P13" s="182"/>
      <c r="Q13" s="182"/>
      <c r="R13" s="66"/>
      <c r="S13" s="64"/>
      <c r="T13" s="64"/>
      <c r="U13" s="64"/>
      <c r="V13" s="64"/>
      <c r="W13" s="64"/>
      <c r="X13" s="64"/>
      <c r="Y13" s="64"/>
      <c r="Z13" s="64"/>
      <c r="AA13" s="64"/>
      <c r="AB13" s="64"/>
      <c r="AC13" s="64"/>
      <c r="AD13" s="64"/>
      <c r="AE13" s="64"/>
      <c r="AF13" s="64"/>
      <c r="AG13" s="64"/>
      <c r="AH13" s="64"/>
      <c r="AI13" s="64"/>
      <c r="AJ13" s="64"/>
      <c r="AK13" s="64"/>
      <c r="AL13" s="64"/>
    </row>
    <row r="14" spans="1:38" s="65" customFormat="1" ht="15" customHeight="1" x14ac:dyDescent="0.4">
      <c r="A14" s="64"/>
      <c r="B14" s="64"/>
      <c r="C14" s="67"/>
      <c r="D14" s="67"/>
      <c r="E14" s="67"/>
      <c r="F14" s="64"/>
      <c r="G14" s="64"/>
      <c r="H14" s="70"/>
      <c r="I14" s="70"/>
      <c r="J14" s="70"/>
      <c r="K14" s="70"/>
      <c r="L14" s="70"/>
      <c r="M14" s="70"/>
      <c r="N14" s="64"/>
      <c r="O14" s="64"/>
      <c r="P14" s="64"/>
      <c r="Q14" s="64"/>
      <c r="R14" s="64"/>
      <c r="S14" s="64"/>
      <c r="T14" s="64"/>
      <c r="U14" s="64"/>
      <c r="V14" s="68"/>
      <c r="W14" s="68"/>
      <c r="X14" s="68"/>
      <c r="Y14" s="68"/>
      <c r="Z14" s="68"/>
      <c r="AA14" s="69"/>
      <c r="AB14" s="68"/>
      <c r="AC14" s="68"/>
      <c r="AD14" s="68"/>
      <c r="AE14" s="68"/>
      <c r="AF14" s="68"/>
      <c r="AG14" s="64"/>
      <c r="AH14" s="64"/>
      <c r="AI14" s="64"/>
      <c r="AJ14" s="64"/>
      <c r="AK14" s="64"/>
      <c r="AL14" s="64"/>
    </row>
    <row r="15" spans="1:38" s="65" customFormat="1" ht="15" customHeight="1" x14ac:dyDescent="0.4">
      <c r="A15" s="64"/>
      <c r="B15" s="178" t="s">
        <v>146</v>
      </c>
      <c r="C15" s="178"/>
      <c r="D15" s="178"/>
      <c r="E15" s="178"/>
      <c r="F15" s="64" t="s">
        <v>143</v>
      </c>
      <c r="G15" s="182" t="str">
        <f>'様式第11（別紙1）専用'!D18&amp;"　様"</f>
        <v>　様</v>
      </c>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71"/>
      <c r="AF15" s="71"/>
      <c r="AG15" s="64"/>
      <c r="AH15" s="64"/>
      <c r="AI15" s="64"/>
      <c r="AJ15" s="64"/>
      <c r="AK15" s="64"/>
      <c r="AL15" s="64"/>
    </row>
    <row r="16" spans="1:38" s="65" customFormat="1" ht="15" customHeight="1" x14ac:dyDescent="0.4">
      <c r="A16" s="64"/>
      <c r="B16" s="64"/>
      <c r="C16" s="64"/>
      <c r="D16" s="64"/>
      <c r="E16" s="64"/>
      <c r="F16" s="64"/>
      <c r="G16" s="64"/>
      <c r="H16" s="64"/>
      <c r="I16" s="64"/>
      <c r="J16" s="64"/>
      <c r="K16" s="64"/>
      <c r="L16" s="64"/>
      <c r="M16" s="64"/>
      <c r="N16" s="64"/>
      <c r="O16" s="64"/>
      <c r="P16" s="64"/>
      <c r="Q16" s="64"/>
      <c r="R16" s="64"/>
      <c r="S16" s="64"/>
      <c r="T16" s="64"/>
      <c r="U16" s="64"/>
      <c r="V16" s="68"/>
      <c r="W16" s="68"/>
      <c r="X16" s="68"/>
      <c r="Y16" s="68"/>
      <c r="Z16" s="72"/>
      <c r="AA16" s="72"/>
      <c r="AB16" s="72"/>
      <c r="AC16" s="73"/>
      <c r="AD16" s="71"/>
      <c r="AE16" s="71"/>
      <c r="AF16" s="71"/>
      <c r="AG16" s="64"/>
      <c r="AH16" s="64"/>
      <c r="AI16" s="64"/>
      <c r="AJ16" s="64"/>
      <c r="AK16" s="64"/>
      <c r="AL16" s="64"/>
    </row>
    <row r="17" spans="1:38" s="65" customFormat="1" ht="15" customHeight="1" x14ac:dyDescent="0.4">
      <c r="A17" s="64"/>
      <c r="B17" s="178" t="s">
        <v>147</v>
      </c>
      <c r="C17" s="178"/>
      <c r="D17" s="178"/>
      <c r="E17" s="178"/>
      <c r="F17" s="64" t="s">
        <v>143</v>
      </c>
      <c r="G17" s="183"/>
      <c r="H17" s="183"/>
      <c r="I17" s="183"/>
      <c r="J17" s="183"/>
      <c r="K17" s="184" t="s">
        <v>148</v>
      </c>
      <c r="L17" s="184"/>
      <c r="M17" s="64"/>
      <c r="N17" s="64"/>
      <c r="O17" s="64"/>
      <c r="P17" s="64"/>
      <c r="Q17" s="64"/>
      <c r="R17" s="64"/>
      <c r="S17" s="64"/>
      <c r="T17" s="64"/>
      <c r="U17" s="64"/>
      <c r="V17" s="68"/>
      <c r="W17" s="68"/>
      <c r="X17" s="68"/>
      <c r="Y17" s="68"/>
      <c r="Z17" s="72"/>
      <c r="AA17" s="72"/>
      <c r="AB17" s="72"/>
      <c r="AC17" s="73"/>
      <c r="AD17" s="71"/>
      <c r="AE17" s="71"/>
      <c r="AF17" s="71"/>
      <c r="AG17" s="64"/>
      <c r="AH17" s="64"/>
      <c r="AI17" s="64"/>
      <c r="AJ17" s="64"/>
      <c r="AK17" s="64"/>
      <c r="AL17" s="64"/>
    </row>
    <row r="18" spans="1:38" ht="53.25" customHeight="1" x14ac:dyDescent="0.4">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row>
    <row r="19" spans="1:38" ht="18.75" customHeight="1" thickBot="1" x14ac:dyDescent="0.4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74" t="s">
        <v>149</v>
      </c>
      <c r="AG19" s="59"/>
      <c r="AH19" s="59"/>
      <c r="AI19" s="59"/>
      <c r="AJ19" s="59"/>
      <c r="AK19" s="59"/>
      <c r="AL19" s="59"/>
    </row>
    <row r="20" spans="1:38" ht="30" customHeight="1" thickBot="1" x14ac:dyDescent="0.45">
      <c r="A20" s="59"/>
      <c r="B20" s="59"/>
      <c r="C20" s="173" t="s">
        <v>150</v>
      </c>
      <c r="D20" s="174"/>
      <c r="E20" s="174"/>
      <c r="F20" s="174"/>
      <c r="G20" s="174"/>
      <c r="H20" s="175"/>
      <c r="I20" s="176" t="s">
        <v>151</v>
      </c>
      <c r="J20" s="174"/>
      <c r="K20" s="174"/>
      <c r="L20" s="174"/>
      <c r="M20" s="174"/>
      <c r="N20" s="174"/>
      <c r="O20" s="174"/>
      <c r="P20" s="175"/>
      <c r="Q20" s="176" t="s">
        <v>152</v>
      </c>
      <c r="R20" s="174"/>
      <c r="S20" s="174"/>
      <c r="T20" s="174"/>
      <c r="U20" s="174"/>
      <c r="V20" s="174"/>
      <c r="W20" s="174"/>
      <c r="X20" s="175"/>
      <c r="Y20" s="174" t="s">
        <v>153</v>
      </c>
      <c r="Z20" s="174"/>
      <c r="AA20" s="174"/>
      <c r="AB20" s="174"/>
      <c r="AC20" s="174"/>
      <c r="AD20" s="174"/>
      <c r="AE20" s="174"/>
      <c r="AF20" s="177"/>
      <c r="AG20" s="59"/>
      <c r="AH20" s="59"/>
      <c r="AI20" s="59"/>
      <c r="AJ20" s="59"/>
      <c r="AK20" s="59"/>
      <c r="AL20" s="59"/>
    </row>
    <row r="21" spans="1:38" ht="29.25" customHeight="1" x14ac:dyDescent="0.4">
      <c r="A21" s="59"/>
      <c r="B21" s="59"/>
      <c r="C21" s="185" t="s">
        <v>154</v>
      </c>
      <c r="D21" s="186"/>
      <c r="E21" s="186"/>
      <c r="F21" s="186"/>
      <c r="G21" s="186"/>
      <c r="H21" s="187"/>
      <c r="I21" s="75"/>
      <c r="J21" s="188">
        <f>IFERROR('様式第11（別紙1）専用'!D34,"")</f>
        <v>0</v>
      </c>
      <c r="K21" s="188"/>
      <c r="L21" s="188"/>
      <c r="M21" s="188"/>
      <c r="N21" s="188"/>
      <c r="O21" s="188"/>
      <c r="P21" s="84"/>
      <c r="Q21" s="85"/>
      <c r="R21" s="188">
        <f>J21</f>
        <v>0</v>
      </c>
      <c r="S21" s="188"/>
      <c r="T21" s="188"/>
      <c r="U21" s="188"/>
      <c r="V21" s="188"/>
      <c r="W21" s="188"/>
      <c r="X21" s="78"/>
      <c r="Y21" s="189"/>
      <c r="Z21" s="190"/>
      <c r="AA21" s="190"/>
      <c r="AB21" s="190"/>
      <c r="AC21" s="190"/>
      <c r="AD21" s="190"/>
      <c r="AE21" s="190"/>
      <c r="AF21" s="191"/>
      <c r="AG21" s="59"/>
      <c r="AH21" s="59"/>
      <c r="AI21" s="59"/>
      <c r="AJ21" s="59"/>
      <c r="AK21" s="59"/>
      <c r="AL21" s="59"/>
    </row>
    <row r="22" spans="1:38" ht="29.25" customHeight="1" x14ac:dyDescent="0.4">
      <c r="A22" s="59"/>
      <c r="B22" s="59"/>
      <c r="C22" s="192" t="s">
        <v>155</v>
      </c>
      <c r="D22" s="193"/>
      <c r="E22" s="193"/>
      <c r="F22" s="193"/>
      <c r="G22" s="193"/>
      <c r="H22" s="194"/>
      <c r="I22" s="79"/>
      <c r="P22" s="80"/>
      <c r="Q22" s="79" t="s">
        <v>156</v>
      </c>
      <c r="R22" s="195"/>
      <c r="S22" s="195"/>
      <c r="T22" s="195"/>
      <c r="U22" s="195"/>
      <c r="V22" s="195"/>
      <c r="W22" s="195"/>
      <c r="X22" s="80"/>
      <c r="Y22" s="196"/>
      <c r="Z22" s="197"/>
      <c r="AA22" s="197"/>
      <c r="AB22" s="197"/>
      <c r="AC22" s="197"/>
      <c r="AD22" s="197"/>
      <c r="AE22" s="197"/>
      <c r="AF22" s="198"/>
      <c r="AG22" s="59"/>
      <c r="AH22" s="59"/>
      <c r="AI22" s="59"/>
      <c r="AJ22" s="59"/>
      <c r="AK22" s="59"/>
      <c r="AL22" s="59"/>
    </row>
    <row r="23" spans="1:38" ht="29.25" customHeight="1" thickBot="1" x14ac:dyDescent="0.45">
      <c r="A23" s="59"/>
      <c r="B23" s="59"/>
      <c r="C23" s="206" t="s">
        <v>157</v>
      </c>
      <c r="D23" s="207"/>
      <c r="E23" s="207"/>
      <c r="F23" s="207"/>
      <c r="G23" s="207"/>
      <c r="H23" s="208"/>
      <c r="I23" s="81"/>
      <c r="J23" s="199">
        <f>IFERROR(J21,"")</f>
        <v>0</v>
      </c>
      <c r="K23" s="199"/>
      <c r="L23" s="199"/>
      <c r="M23" s="199"/>
      <c r="N23" s="199"/>
      <c r="O23" s="199"/>
      <c r="P23" s="82"/>
      <c r="Q23" s="81"/>
      <c r="R23" s="199">
        <f>IFERROR(R21-R22,"")</f>
        <v>0</v>
      </c>
      <c r="S23" s="199"/>
      <c r="T23" s="199"/>
      <c r="U23" s="199"/>
      <c r="V23" s="199"/>
      <c r="W23" s="199"/>
      <c r="X23" s="82"/>
      <c r="Y23" s="200"/>
      <c r="Z23" s="201"/>
      <c r="AA23" s="201"/>
      <c r="AB23" s="201"/>
      <c r="AC23" s="201"/>
      <c r="AD23" s="201"/>
      <c r="AE23" s="201"/>
      <c r="AF23" s="202"/>
      <c r="AG23" s="59"/>
      <c r="AH23" s="59"/>
      <c r="AI23" s="59"/>
      <c r="AJ23" s="83"/>
      <c r="AK23" s="59"/>
      <c r="AL23" s="59"/>
    </row>
    <row r="24" spans="1:38" ht="29.25" customHeight="1" x14ac:dyDescent="0.4">
      <c r="A24" s="59"/>
      <c r="B24" s="59"/>
      <c r="C24" s="185" t="s">
        <v>158</v>
      </c>
      <c r="D24" s="186"/>
      <c r="E24" s="186"/>
      <c r="F24" s="186"/>
      <c r="G24" s="186"/>
      <c r="H24" s="187"/>
      <c r="I24" s="75"/>
      <c r="J24" s="203"/>
      <c r="K24" s="203"/>
      <c r="L24" s="203"/>
      <c r="M24" s="203"/>
      <c r="N24" s="203"/>
      <c r="O24" s="203"/>
      <c r="P24" s="84"/>
      <c r="Q24" s="85"/>
      <c r="R24" s="203"/>
      <c r="S24" s="203"/>
      <c r="T24" s="203"/>
      <c r="U24" s="203"/>
      <c r="V24" s="203"/>
      <c r="W24" s="203"/>
      <c r="X24" s="78"/>
      <c r="Y24" s="190"/>
      <c r="Z24" s="204"/>
      <c r="AA24" s="204"/>
      <c r="AB24" s="204"/>
      <c r="AC24" s="204"/>
      <c r="AD24" s="204"/>
      <c r="AE24" s="204"/>
      <c r="AF24" s="205"/>
      <c r="AG24" s="59"/>
      <c r="AH24" s="59"/>
      <c r="AI24" s="59"/>
      <c r="AJ24" s="83"/>
      <c r="AK24" s="59"/>
      <c r="AL24" s="59"/>
    </row>
    <row r="25" spans="1:38" ht="29.25" customHeight="1" x14ac:dyDescent="0.4">
      <c r="A25" s="59"/>
      <c r="B25" s="59"/>
      <c r="C25" s="225" t="s">
        <v>159</v>
      </c>
      <c r="D25" s="226"/>
      <c r="E25" s="226"/>
      <c r="F25" s="226"/>
      <c r="G25" s="226"/>
      <c r="H25" s="227"/>
      <c r="I25" s="86"/>
      <c r="J25" s="228"/>
      <c r="K25" s="228"/>
      <c r="L25" s="228"/>
      <c r="M25" s="228"/>
      <c r="N25" s="228"/>
      <c r="O25" s="228"/>
      <c r="P25" s="87"/>
      <c r="Q25" s="88"/>
      <c r="R25" s="228"/>
      <c r="S25" s="228"/>
      <c r="T25" s="228"/>
      <c r="U25" s="228"/>
      <c r="V25" s="228"/>
      <c r="W25" s="228"/>
      <c r="X25" s="89"/>
      <c r="Y25" s="229"/>
      <c r="Z25" s="230"/>
      <c r="AA25" s="230"/>
      <c r="AB25" s="230"/>
      <c r="AC25" s="230"/>
      <c r="AD25" s="230"/>
      <c r="AE25" s="230"/>
      <c r="AF25" s="231"/>
      <c r="AG25" s="59"/>
      <c r="AH25" s="59"/>
      <c r="AI25" s="59"/>
      <c r="AJ25" s="59"/>
      <c r="AK25" s="59"/>
      <c r="AL25" s="59"/>
    </row>
    <row r="26" spans="1:38" ht="29.25" customHeight="1" thickBot="1" x14ac:dyDescent="0.45">
      <c r="A26" s="59"/>
      <c r="B26" s="59"/>
      <c r="C26" s="192" t="s">
        <v>160</v>
      </c>
      <c r="D26" s="193"/>
      <c r="E26" s="193"/>
      <c r="F26" s="193"/>
      <c r="G26" s="193"/>
      <c r="H26" s="194"/>
      <c r="I26" s="79"/>
      <c r="J26" s="195">
        <f>SUM(J24:O25)</f>
        <v>0</v>
      </c>
      <c r="K26" s="195"/>
      <c r="L26" s="195"/>
      <c r="M26" s="195"/>
      <c r="N26" s="195"/>
      <c r="O26" s="195"/>
      <c r="P26" s="80"/>
      <c r="Q26" s="79"/>
      <c r="R26" s="195">
        <f>SUM(R24:W25)</f>
        <v>0</v>
      </c>
      <c r="S26" s="195"/>
      <c r="T26" s="195"/>
      <c r="U26" s="195"/>
      <c r="V26" s="195"/>
      <c r="W26" s="195"/>
      <c r="X26" s="80"/>
      <c r="Y26" s="232"/>
      <c r="Z26" s="233"/>
      <c r="AA26" s="233"/>
      <c r="AB26" s="233"/>
      <c r="AC26" s="233"/>
      <c r="AD26" s="233"/>
      <c r="AE26" s="233"/>
      <c r="AF26" s="234"/>
      <c r="AG26" s="59"/>
      <c r="AH26" s="59"/>
      <c r="AI26" s="59"/>
      <c r="AJ26" s="59"/>
      <c r="AK26" s="59"/>
      <c r="AL26" s="59"/>
    </row>
    <row r="27" spans="1:38" ht="29.25" customHeight="1" thickBot="1" x14ac:dyDescent="0.45">
      <c r="A27" s="59"/>
      <c r="B27" s="59"/>
      <c r="C27" s="173" t="s">
        <v>161</v>
      </c>
      <c r="D27" s="174"/>
      <c r="E27" s="174"/>
      <c r="F27" s="174"/>
      <c r="G27" s="174"/>
      <c r="H27" s="175"/>
      <c r="I27" s="90" t="s">
        <v>156</v>
      </c>
      <c r="J27" s="212"/>
      <c r="K27" s="212"/>
      <c r="L27" s="212"/>
      <c r="M27" s="212"/>
      <c r="N27" s="212"/>
      <c r="O27" s="212"/>
      <c r="P27" s="91"/>
      <c r="Q27" s="90" t="s">
        <v>156</v>
      </c>
      <c r="R27" s="212"/>
      <c r="S27" s="212"/>
      <c r="T27" s="212"/>
      <c r="U27" s="212"/>
      <c r="V27" s="212"/>
      <c r="W27" s="212"/>
      <c r="X27" s="91"/>
      <c r="Y27" s="220"/>
      <c r="Z27" s="221"/>
      <c r="AA27" s="221"/>
      <c r="AB27" s="221"/>
      <c r="AC27" s="221"/>
      <c r="AD27" s="221"/>
      <c r="AE27" s="221"/>
      <c r="AF27" s="222"/>
      <c r="AG27" s="59"/>
      <c r="AH27" s="59"/>
      <c r="AI27" s="59"/>
      <c r="AJ27" s="59"/>
      <c r="AK27" s="59"/>
      <c r="AL27" s="59"/>
    </row>
    <row r="28" spans="1:38" ht="29.25" customHeight="1" thickBot="1" x14ac:dyDescent="0.45">
      <c r="A28" s="59"/>
      <c r="B28" s="59"/>
      <c r="C28" s="173" t="s">
        <v>162</v>
      </c>
      <c r="D28" s="174"/>
      <c r="E28" s="174"/>
      <c r="F28" s="174"/>
      <c r="G28" s="174"/>
      <c r="H28" s="175"/>
      <c r="I28" s="90"/>
      <c r="J28" s="213">
        <f>IFERROR((J23+J26-J27),"")</f>
        <v>0</v>
      </c>
      <c r="K28" s="213"/>
      <c r="L28" s="213"/>
      <c r="M28" s="213"/>
      <c r="N28" s="213"/>
      <c r="O28" s="213"/>
      <c r="P28" s="91"/>
      <c r="Q28" s="90"/>
      <c r="R28" s="213">
        <f>IFERROR((R23+R26-R27),"")</f>
        <v>0</v>
      </c>
      <c r="S28" s="213"/>
      <c r="T28" s="213"/>
      <c r="U28" s="213"/>
      <c r="V28" s="213"/>
      <c r="W28" s="213"/>
      <c r="X28" s="91"/>
      <c r="Y28" s="92" t="s">
        <v>163</v>
      </c>
      <c r="Z28" s="243">
        <f>IFERROR(J28-R28,"")</f>
        <v>0</v>
      </c>
      <c r="AA28" s="243"/>
      <c r="AB28" s="243"/>
      <c r="AC28" s="243"/>
      <c r="AD28" s="243"/>
      <c r="AE28" s="243"/>
      <c r="AF28" s="244"/>
      <c r="AG28" s="59"/>
      <c r="AH28" s="59"/>
      <c r="AI28" s="59"/>
      <c r="AJ28" s="59"/>
      <c r="AK28" s="59"/>
      <c r="AL28" s="59"/>
    </row>
    <row r="29" spans="1:38" ht="29.25" customHeight="1" x14ac:dyDescent="0.4">
      <c r="A29" s="59"/>
      <c r="B29" s="59"/>
      <c r="C29" s="251" t="s">
        <v>164</v>
      </c>
      <c r="D29" s="252"/>
      <c r="E29" s="252"/>
      <c r="F29" s="252"/>
      <c r="G29" s="252"/>
      <c r="H29" s="253"/>
      <c r="I29" s="104"/>
      <c r="J29" s="257"/>
      <c r="K29" s="257"/>
      <c r="L29" s="257"/>
      <c r="M29" s="257"/>
      <c r="N29" s="257"/>
      <c r="O29" s="257"/>
      <c r="P29" s="105"/>
      <c r="Q29" s="106"/>
      <c r="R29" s="259"/>
      <c r="S29" s="259"/>
      <c r="T29" s="259"/>
      <c r="U29" s="259"/>
      <c r="V29" s="259"/>
      <c r="W29" s="259"/>
      <c r="X29" s="107"/>
      <c r="Y29" s="238"/>
      <c r="Z29" s="239"/>
      <c r="AA29" s="239"/>
      <c r="AB29" s="108" t="s">
        <v>169</v>
      </c>
      <c r="AC29" s="108"/>
      <c r="AD29" s="108"/>
      <c r="AE29" s="108"/>
      <c r="AF29" s="109"/>
      <c r="AG29" s="59"/>
      <c r="AH29" s="59"/>
      <c r="AI29" s="59"/>
      <c r="AJ29" s="59"/>
      <c r="AK29" s="59"/>
      <c r="AL29" s="59"/>
    </row>
    <row r="30" spans="1:38" ht="29.25" customHeight="1" thickBot="1" x14ac:dyDescent="0.45">
      <c r="A30" s="59"/>
      <c r="B30" s="59"/>
      <c r="C30" s="254"/>
      <c r="D30" s="255"/>
      <c r="E30" s="255"/>
      <c r="F30" s="255"/>
      <c r="G30" s="255"/>
      <c r="H30" s="256"/>
      <c r="I30" s="110"/>
      <c r="J30" s="258"/>
      <c r="K30" s="258"/>
      <c r="L30" s="258"/>
      <c r="M30" s="258"/>
      <c r="N30" s="258"/>
      <c r="O30" s="258"/>
      <c r="P30" s="111"/>
      <c r="Q30" s="112"/>
      <c r="R30" s="240"/>
      <c r="S30" s="240"/>
      <c r="T30" s="240"/>
      <c r="U30" s="240"/>
      <c r="V30" s="240"/>
      <c r="W30" s="240"/>
      <c r="X30" s="113"/>
      <c r="Y30" s="241"/>
      <c r="Z30" s="242"/>
      <c r="AA30" s="242"/>
      <c r="AB30" s="114" t="s">
        <v>169</v>
      </c>
      <c r="AC30" s="114"/>
      <c r="AD30" s="114"/>
      <c r="AE30" s="114"/>
      <c r="AF30" s="115"/>
      <c r="AG30" s="59"/>
      <c r="AH30" s="59"/>
      <c r="AI30" s="59"/>
      <c r="AJ30" s="59"/>
      <c r="AK30" s="59"/>
      <c r="AL30" s="59"/>
    </row>
    <row r="31" spans="1:38" ht="9" customHeight="1" x14ac:dyDescent="0.4">
      <c r="A31" s="59"/>
      <c r="B31" s="59"/>
      <c r="C31" s="95"/>
      <c r="D31" s="95"/>
      <c r="E31" s="95"/>
      <c r="F31" s="95"/>
      <c r="G31" s="95"/>
      <c r="H31" s="95"/>
      <c r="I31" s="96"/>
      <c r="J31" s="116"/>
      <c r="K31" s="116"/>
      <c r="L31" s="116"/>
      <c r="M31" s="116"/>
      <c r="N31" s="116"/>
      <c r="O31" s="116"/>
      <c r="P31" s="97"/>
      <c r="Q31" s="96"/>
      <c r="R31" s="96"/>
      <c r="S31" s="96"/>
      <c r="T31" s="96"/>
      <c r="U31" s="116"/>
      <c r="V31" s="116"/>
      <c r="W31" s="116"/>
      <c r="X31" s="116"/>
      <c r="Y31" s="100"/>
      <c r="Z31" s="101"/>
      <c r="AA31" s="101"/>
      <c r="AB31" s="101"/>
      <c r="AC31" s="101"/>
      <c r="AD31" s="101"/>
      <c r="AE31" s="101"/>
      <c r="AF31" s="101"/>
      <c r="AG31" s="59"/>
      <c r="AH31" s="59"/>
      <c r="AI31" s="59"/>
      <c r="AJ31" s="59"/>
      <c r="AK31" s="59"/>
      <c r="AL31" s="59"/>
    </row>
    <row r="32" spans="1:38" ht="16.5" customHeight="1" x14ac:dyDescent="0.4">
      <c r="A32" s="59"/>
      <c r="B32" s="59"/>
      <c r="C32" s="102" t="s">
        <v>165</v>
      </c>
      <c r="D32" s="95"/>
      <c r="E32" s="95"/>
      <c r="F32" s="95"/>
      <c r="G32" s="95"/>
      <c r="H32" s="95"/>
      <c r="I32" s="96"/>
      <c r="J32" s="116"/>
      <c r="K32" s="116"/>
      <c r="L32" s="116"/>
      <c r="M32" s="116"/>
      <c r="N32" s="116"/>
      <c r="O32" s="116"/>
      <c r="P32" s="97"/>
      <c r="Q32" s="96"/>
      <c r="R32" s="96"/>
      <c r="S32" s="96"/>
      <c r="T32" s="96"/>
      <c r="U32" s="116"/>
      <c r="V32" s="116"/>
      <c r="W32" s="116"/>
      <c r="X32" s="116"/>
      <c r="Y32" s="100"/>
      <c r="Z32" s="101"/>
      <c r="AA32" s="101"/>
      <c r="AB32" s="101"/>
      <c r="AC32" s="101"/>
      <c r="AD32" s="101"/>
      <c r="AE32" s="101"/>
      <c r="AF32" s="101"/>
      <c r="AG32" s="59"/>
      <c r="AH32" s="59"/>
      <c r="AI32" s="59"/>
      <c r="AJ32" s="59"/>
      <c r="AK32" s="59"/>
      <c r="AL32" s="59"/>
    </row>
    <row r="33" spans="1:38" ht="16.5" customHeight="1" x14ac:dyDescent="0.4">
      <c r="A33" s="59"/>
      <c r="B33" s="59"/>
      <c r="C33" s="102"/>
      <c r="D33" s="95"/>
      <c r="E33" s="95"/>
      <c r="F33" s="95"/>
      <c r="G33" s="95"/>
      <c r="H33" s="95"/>
      <c r="I33" s="96"/>
      <c r="J33" s="116"/>
      <c r="K33" s="116"/>
      <c r="L33" s="116"/>
      <c r="M33" s="116"/>
      <c r="N33" s="116"/>
      <c r="O33" s="116"/>
      <c r="P33" s="97"/>
      <c r="Q33" s="96"/>
      <c r="R33" s="96"/>
      <c r="S33" s="96"/>
      <c r="T33" s="96"/>
      <c r="U33" s="116"/>
      <c r="V33" s="116"/>
      <c r="W33" s="116"/>
      <c r="X33" s="116"/>
      <c r="Y33" s="100"/>
      <c r="Z33" s="101"/>
      <c r="AA33" s="101"/>
      <c r="AB33" s="101"/>
      <c r="AC33" s="101"/>
      <c r="AD33" s="101"/>
      <c r="AE33" s="101"/>
      <c r="AF33" s="101"/>
      <c r="AG33" s="59"/>
      <c r="AH33" s="59"/>
      <c r="AI33" s="59"/>
      <c r="AJ33" s="59"/>
      <c r="AK33" s="59"/>
      <c r="AL33" s="59"/>
    </row>
    <row r="34" spans="1:38" ht="18.75" customHeight="1" thickBot="1" x14ac:dyDescent="0.45"/>
    <row r="35" spans="1:38" ht="18" customHeight="1" thickBot="1" x14ac:dyDescent="0.45">
      <c r="C35" s="61" t="s">
        <v>166</v>
      </c>
      <c r="L35" s="245">
        <f>IFERROR(J29*G17,"")</f>
        <v>0</v>
      </c>
      <c r="M35" s="246"/>
      <c r="N35" s="246"/>
      <c r="O35" s="246"/>
      <c r="P35" s="247"/>
      <c r="T35" s="248">
        <f>R29*Y29+R30*Y30</f>
        <v>0</v>
      </c>
      <c r="U35" s="249"/>
      <c r="V35" s="249"/>
      <c r="W35" s="250"/>
      <c r="X35" s="117"/>
    </row>
    <row r="36" spans="1:38" x14ac:dyDescent="0.4">
      <c r="C36" s="103" t="s">
        <v>168</v>
      </c>
    </row>
  </sheetData>
  <sheetProtection selectLockedCells="1"/>
  <mergeCells count="62">
    <mergeCell ref="L35:P35"/>
    <mergeCell ref="T35:W35"/>
    <mergeCell ref="G13:Q13"/>
    <mergeCell ref="C29:H30"/>
    <mergeCell ref="J29:O30"/>
    <mergeCell ref="R29:W29"/>
    <mergeCell ref="C25:H25"/>
    <mergeCell ref="J25:O25"/>
    <mergeCell ref="R25:W25"/>
    <mergeCell ref="C23:H23"/>
    <mergeCell ref="J23:O23"/>
    <mergeCell ref="R23:W23"/>
    <mergeCell ref="C22:H22"/>
    <mergeCell ref="R22:W22"/>
    <mergeCell ref="B13:E13"/>
    <mergeCell ref="B15:E15"/>
    <mergeCell ref="Y29:AA29"/>
    <mergeCell ref="R30:W30"/>
    <mergeCell ref="Y30:AA30"/>
    <mergeCell ref="C27:H27"/>
    <mergeCell ref="J27:O27"/>
    <mergeCell ref="R27:W27"/>
    <mergeCell ref="Y27:AF27"/>
    <mergeCell ref="C28:H28"/>
    <mergeCell ref="J28:O28"/>
    <mergeCell ref="R28:W28"/>
    <mergeCell ref="Z28:AF28"/>
    <mergeCell ref="Y25:AF25"/>
    <mergeCell ref="C26:H26"/>
    <mergeCell ref="J26:O26"/>
    <mergeCell ref="R26:W26"/>
    <mergeCell ref="Y26:AF26"/>
    <mergeCell ref="Y23:AF23"/>
    <mergeCell ref="C24:H24"/>
    <mergeCell ref="J24:O24"/>
    <mergeCell ref="R24:W24"/>
    <mergeCell ref="Y24:AF24"/>
    <mergeCell ref="Y22:AF22"/>
    <mergeCell ref="B17:E17"/>
    <mergeCell ref="G17:J17"/>
    <mergeCell ref="K17:L17"/>
    <mergeCell ref="C20:H20"/>
    <mergeCell ref="I20:P20"/>
    <mergeCell ref="Q20:X20"/>
    <mergeCell ref="Y20:AF20"/>
    <mergeCell ref="C21:H21"/>
    <mergeCell ref="J21:O21"/>
    <mergeCell ref="R21:W21"/>
    <mergeCell ref="Y21:AF21"/>
    <mergeCell ref="G15:AD15"/>
    <mergeCell ref="B9:E9"/>
    <mergeCell ref="G9:P9"/>
    <mergeCell ref="B11:E11"/>
    <mergeCell ref="G11:I11"/>
    <mergeCell ref="K11:N11"/>
    <mergeCell ref="H12:M12"/>
    <mergeCell ref="AA1:AF1"/>
    <mergeCell ref="D3:AD3"/>
    <mergeCell ref="C4:AF4"/>
    <mergeCell ref="U5:Y5"/>
    <mergeCell ref="N7:R7"/>
    <mergeCell ref="S7:AD7"/>
  </mergeCells>
  <phoneticPr fontId="1"/>
  <pageMargins left="0.55118110236220474" right="0.35433070866141736" top="0.62992125984251968" bottom="0.62992125984251968" header="0.27559055118110237"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250B3-0708-4F32-AB46-CEA137B2A24B}">
  <sheetPr>
    <tabColor rgb="FF7030A0"/>
    <pageSetUpPr fitToPage="1"/>
  </sheetPr>
  <dimension ref="A1:AL36"/>
  <sheetViews>
    <sheetView showZeros="0" view="pageBreakPreview" topLeftCell="A10" zoomScaleNormal="130" zoomScaleSheetLayoutView="100" workbookViewId="0">
      <selection activeCell="J29" sqref="J29:O29"/>
    </sheetView>
  </sheetViews>
  <sheetFormatPr defaultColWidth="2.625" defaultRowHeight="12" x14ac:dyDescent="0.4"/>
  <cols>
    <col min="1" max="1" width="0.875" style="61" customWidth="1"/>
    <col min="2" max="32" width="2.625" style="61" customWidth="1"/>
    <col min="33" max="173" width="1.625" style="61" customWidth="1"/>
    <col min="174" max="16384" width="2.625" style="61"/>
  </cols>
  <sheetData>
    <row r="1" spans="1:38" ht="17.25" customHeight="1" x14ac:dyDescent="0.4">
      <c r="A1" s="59"/>
      <c r="B1" s="59"/>
      <c r="C1" s="59"/>
      <c r="D1" s="59"/>
      <c r="E1" s="59"/>
      <c r="F1" s="59"/>
      <c r="G1" s="59"/>
      <c r="H1" s="59"/>
      <c r="I1" s="59"/>
      <c r="J1" s="59"/>
      <c r="K1" s="59"/>
      <c r="L1" s="59"/>
      <c r="M1" s="59"/>
      <c r="N1" s="59"/>
      <c r="O1" s="59"/>
      <c r="P1" s="59"/>
      <c r="Q1" s="59"/>
      <c r="R1" s="60"/>
      <c r="S1" s="59"/>
      <c r="T1" s="59"/>
      <c r="U1" s="59"/>
      <c r="V1" s="59"/>
      <c r="W1" s="59"/>
      <c r="X1" s="59"/>
      <c r="Y1" s="59"/>
      <c r="Z1" s="59"/>
      <c r="AA1" s="164"/>
      <c r="AB1" s="164"/>
      <c r="AC1" s="164"/>
      <c r="AD1" s="164"/>
      <c r="AE1" s="164"/>
      <c r="AF1" s="164"/>
      <c r="AG1" s="59"/>
      <c r="AH1" s="59"/>
      <c r="AI1" s="59"/>
      <c r="AJ1" s="59"/>
      <c r="AK1" s="59"/>
      <c r="AL1" s="59"/>
    </row>
    <row r="2" spans="1:38" ht="20.100000000000001" customHeigh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row>
    <row r="3" spans="1:38" ht="20.100000000000001" customHeight="1" x14ac:dyDescent="0.4">
      <c r="A3" s="59"/>
      <c r="B3" s="59"/>
      <c r="C3" s="59"/>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59"/>
      <c r="AF3" s="59"/>
      <c r="AG3" s="59"/>
      <c r="AH3" s="59"/>
      <c r="AI3" s="59"/>
      <c r="AJ3" s="59"/>
      <c r="AK3" s="59"/>
      <c r="AL3" s="59"/>
    </row>
    <row r="4" spans="1:38" ht="17.25" x14ac:dyDescent="0.4">
      <c r="A4" s="59"/>
      <c r="B4" s="59"/>
      <c r="C4" s="166" t="s">
        <v>140</v>
      </c>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59"/>
      <c r="AH4" s="59"/>
      <c r="AI4" s="59"/>
      <c r="AJ4" s="59"/>
      <c r="AK4" s="59"/>
      <c r="AL4" s="59"/>
    </row>
    <row r="5" spans="1:38" ht="17.25" x14ac:dyDescent="0.4">
      <c r="A5" s="59"/>
      <c r="B5" s="59"/>
      <c r="C5" s="63"/>
      <c r="D5" s="59"/>
      <c r="E5" s="59"/>
      <c r="F5" s="59"/>
      <c r="G5" s="59"/>
      <c r="H5" s="59"/>
      <c r="I5" s="59"/>
      <c r="J5" s="59"/>
      <c r="K5" s="59"/>
      <c r="L5" s="59"/>
      <c r="M5" s="59"/>
      <c r="N5" s="59"/>
      <c r="O5" s="59"/>
      <c r="P5" s="59"/>
      <c r="Q5" s="59"/>
      <c r="R5" s="59"/>
      <c r="S5" s="59"/>
      <c r="T5" s="59"/>
      <c r="U5" s="168"/>
      <c r="V5" s="168"/>
      <c r="W5" s="168"/>
      <c r="X5" s="168"/>
      <c r="Y5" s="168"/>
      <c r="Z5" s="59"/>
      <c r="AA5" s="59"/>
      <c r="AB5" s="59"/>
      <c r="AC5" s="59"/>
      <c r="AD5" s="59"/>
      <c r="AE5" s="59"/>
      <c r="AF5" s="59"/>
      <c r="AG5" s="59"/>
      <c r="AH5" s="59"/>
      <c r="AI5" s="59"/>
      <c r="AJ5" s="59"/>
      <c r="AK5" s="59"/>
      <c r="AL5" s="59"/>
    </row>
    <row r="6" spans="1:38" ht="17.25" customHeight="1" x14ac:dyDescent="0.4">
      <c r="A6" s="59"/>
      <c r="B6" s="59"/>
      <c r="C6" s="63"/>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row>
    <row r="7" spans="1:38" ht="34.5" customHeight="1" x14ac:dyDescent="0.4">
      <c r="A7" s="59"/>
      <c r="B7" s="59"/>
      <c r="C7" s="63"/>
      <c r="D7" s="59"/>
      <c r="E7" s="59"/>
      <c r="F7" s="59"/>
      <c r="G7" s="59"/>
      <c r="H7" s="59"/>
      <c r="I7" s="59"/>
      <c r="J7" s="59"/>
      <c r="K7" s="59"/>
      <c r="L7" s="59"/>
      <c r="M7" s="59"/>
      <c r="N7" s="169" t="s">
        <v>141</v>
      </c>
      <c r="O7" s="170"/>
      <c r="P7" s="170"/>
      <c r="Q7" s="170"/>
      <c r="R7" s="170"/>
      <c r="S7" s="235">
        <f>'様式第11（別紙1）専用'!D12</f>
        <v>0</v>
      </c>
      <c r="T7" s="236"/>
      <c r="U7" s="236"/>
      <c r="V7" s="236"/>
      <c r="W7" s="236"/>
      <c r="X7" s="236"/>
      <c r="Y7" s="236"/>
      <c r="Z7" s="236"/>
      <c r="AA7" s="236"/>
      <c r="AB7" s="236"/>
      <c r="AC7" s="236"/>
      <c r="AD7" s="236"/>
      <c r="AE7" s="59"/>
      <c r="AF7" s="59"/>
      <c r="AG7" s="59"/>
      <c r="AH7" s="59"/>
      <c r="AI7" s="59"/>
      <c r="AJ7" s="59"/>
      <c r="AK7" s="59"/>
      <c r="AL7" s="59"/>
    </row>
    <row r="8" spans="1:38" ht="17.25" x14ac:dyDescent="0.4">
      <c r="A8" s="59"/>
      <c r="B8" s="59"/>
      <c r="C8" s="63"/>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38" s="65" customFormat="1" ht="15" customHeight="1" x14ac:dyDescent="0.4">
      <c r="A9" s="64"/>
      <c r="B9" s="178" t="s">
        <v>142</v>
      </c>
      <c r="C9" s="179"/>
      <c r="D9" s="179"/>
      <c r="E9" s="179"/>
      <c r="F9" s="64" t="s">
        <v>143</v>
      </c>
      <c r="G9" s="180">
        <f>'様式第11（別紙1）専用'!D29</f>
        <v>0</v>
      </c>
      <c r="H9" s="180"/>
      <c r="I9" s="180"/>
      <c r="J9" s="180"/>
      <c r="K9" s="180"/>
      <c r="L9" s="180"/>
      <c r="M9" s="180"/>
      <c r="N9" s="180"/>
      <c r="O9" s="180"/>
      <c r="P9" s="180"/>
      <c r="Q9" s="64"/>
      <c r="R9" s="64"/>
      <c r="S9" s="64"/>
      <c r="T9" s="64"/>
      <c r="U9" s="64"/>
      <c r="V9" s="64"/>
      <c r="W9" s="64"/>
      <c r="X9" s="64"/>
      <c r="Y9" s="64"/>
      <c r="Z9" s="64"/>
      <c r="AA9" s="64"/>
      <c r="AB9" s="64"/>
      <c r="AC9" s="64"/>
      <c r="AD9" s="64"/>
      <c r="AE9" s="64"/>
      <c r="AF9" s="64"/>
      <c r="AG9" s="64"/>
      <c r="AH9" s="64"/>
      <c r="AI9" s="64"/>
      <c r="AJ9" s="64"/>
      <c r="AK9" s="64"/>
      <c r="AL9" s="64"/>
    </row>
    <row r="10" spans="1:38" s="65" customFormat="1" ht="15" customHeight="1" x14ac:dyDescent="0.4">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row>
    <row r="11" spans="1:38" s="65" customFormat="1" ht="15" customHeight="1" x14ac:dyDescent="0.4">
      <c r="A11" s="64"/>
      <c r="B11" s="178" t="s">
        <v>144</v>
      </c>
      <c r="C11" s="179"/>
      <c r="D11" s="179"/>
      <c r="E11" s="179"/>
      <c r="F11" s="64" t="s">
        <v>143</v>
      </c>
      <c r="G11" s="181">
        <f>'様式第11（別紙1）専用'!D26</f>
        <v>0</v>
      </c>
      <c r="H11" s="181"/>
      <c r="I11" s="181"/>
      <c r="J11" s="66" t="s">
        <v>0</v>
      </c>
      <c r="K11" s="181">
        <f>'様式第11（別紙1）専用'!H26</f>
        <v>0</v>
      </c>
      <c r="L11" s="181"/>
      <c r="M11" s="181"/>
      <c r="N11" s="181"/>
      <c r="O11" s="66"/>
      <c r="P11" s="66"/>
      <c r="Q11" s="66"/>
      <c r="R11" s="66"/>
      <c r="S11" s="64"/>
      <c r="T11" s="64"/>
      <c r="U11" s="64"/>
      <c r="V11" s="64"/>
      <c r="W11" s="64"/>
      <c r="X11" s="64"/>
      <c r="Y11" s="64"/>
      <c r="Z11" s="64"/>
      <c r="AA11" s="64"/>
      <c r="AB11" s="64"/>
      <c r="AC11" s="64"/>
      <c r="AD11" s="64"/>
      <c r="AE11" s="64"/>
      <c r="AF11" s="64"/>
      <c r="AG11" s="64"/>
      <c r="AH11" s="64"/>
      <c r="AI11" s="64"/>
      <c r="AJ11" s="64"/>
      <c r="AK11" s="64"/>
      <c r="AL11" s="64"/>
    </row>
    <row r="12" spans="1:38" s="65" customFormat="1" ht="15" customHeight="1" x14ac:dyDescent="0.4">
      <c r="A12" s="64"/>
      <c r="B12" s="64"/>
      <c r="C12" s="67"/>
      <c r="D12" s="67"/>
      <c r="E12" s="67"/>
      <c r="F12" s="64"/>
      <c r="G12" s="64"/>
      <c r="H12" s="237"/>
      <c r="I12" s="237"/>
      <c r="J12" s="237"/>
      <c r="K12" s="237"/>
      <c r="L12" s="237"/>
      <c r="M12" s="237"/>
      <c r="N12" s="64"/>
      <c r="O12" s="64"/>
      <c r="P12" s="64"/>
      <c r="Q12" s="64"/>
      <c r="R12" s="64"/>
      <c r="S12" s="64"/>
      <c r="T12" s="64"/>
      <c r="U12" s="64"/>
      <c r="V12" s="68"/>
      <c r="W12" s="68"/>
      <c r="X12" s="68"/>
      <c r="Y12" s="68"/>
      <c r="Z12" s="68"/>
      <c r="AA12" s="69"/>
      <c r="AB12" s="68"/>
      <c r="AC12" s="68"/>
      <c r="AD12" s="68"/>
      <c r="AE12" s="68"/>
      <c r="AF12" s="68"/>
      <c r="AG12" s="64"/>
      <c r="AH12" s="64"/>
      <c r="AI12" s="64"/>
      <c r="AJ12" s="64"/>
      <c r="AK12" s="64"/>
      <c r="AL12" s="64"/>
    </row>
    <row r="13" spans="1:38" s="65" customFormat="1" ht="15" customHeight="1" x14ac:dyDescent="0.4">
      <c r="A13" s="64"/>
      <c r="B13" s="178" t="s">
        <v>145</v>
      </c>
      <c r="C13" s="179"/>
      <c r="D13" s="179"/>
      <c r="E13" s="179"/>
      <c r="F13" s="64" t="s">
        <v>143</v>
      </c>
      <c r="G13" s="182" t="str">
        <f>'様式第11（別紙1）専用'!D21&amp;" "&amp;'様式第11（別紙1）専用'!F21&amp;" "&amp;'様式第11（別紙1）専用'!H21&amp;" "&amp;'様式第11（別紙1）専用'!I21</f>
        <v xml:space="preserve">   </v>
      </c>
      <c r="H13" s="182"/>
      <c r="I13" s="182"/>
      <c r="J13" s="182"/>
      <c r="K13" s="182"/>
      <c r="L13" s="182"/>
      <c r="M13" s="182"/>
      <c r="N13" s="182"/>
      <c r="O13" s="182"/>
      <c r="P13" s="182"/>
      <c r="Q13" s="182"/>
      <c r="R13" s="66"/>
      <c r="S13" s="64"/>
      <c r="T13" s="64"/>
      <c r="U13" s="64"/>
      <c r="V13" s="64"/>
      <c r="W13" s="64"/>
      <c r="X13" s="64"/>
      <c r="Y13" s="64"/>
      <c r="Z13" s="64"/>
      <c r="AA13" s="64"/>
      <c r="AB13" s="64"/>
      <c r="AC13" s="64"/>
      <c r="AD13" s="64"/>
      <c r="AE13" s="64"/>
      <c r="AF13" s="64"/>
      <c r="AG13" s="64"/>
      <c r="AH13" s="64"/>
      <c r="AI13" s="64"/>
      <c r="AJ13" s="64"/>
      <c r="AK13" s="64"/>
      <c r="AL13" s="64"/>
    </row>
    <row r="14" spans="1:38" s="65" customFormat="1" ht="15" customHeight="1" x14ac:dyDescent="0.4">
      <c r="A14" s="64"/>
      <c r="B14" s="64"/>
      <c r="C14" s="67"/>
      <c r="D14" s="67"/>
      <c r="E14" s="67"/>
      <c r="F14" s="64"/>
      <c r="G14" s="64"/>
      <c r="H14" s="70"/>
      <c r="I14" s="70"/>
      <c r="J14" s="70"/>
      <c r="K14" s="70"/>
      <c r="L14" s="70"/>
      <c r="M14" s="70"/>
      <c r="N14" s="64"/>
      <c r="O14" s="64"/>
      <c r="P14" s="64"/>
      <c r="Q14" s="64"/>
      <c r="R14" s="64"/>
      <c r="S14" s="64"/>
      <c r="T14" s="64"/>
      <c r="U14" s="64"/>
      <c r="V14" s="68"/>
      <c r="W14" s="68"/>
      <c r="X14" s="68"/>
      <c r="Y14" s="68"/>
      <c r="Z14" s="68"/>
      <c r="AA14" s="69"/>
      <c r="AB14" s="68"/>
      <c r="AC14" s="68"/>
      <c r="AD14" s="68"/>
      <c r="AE14" s="68"/>
      <c r="AF14" s="68"/>
      <c r="AG14" s="64"/>
      <c r="AH14" s="64"/>
      <c r="AI14" s="64"/>
      <c r="AJ14" s="64"/>
      <c r="AK14" s="64"/>
      <c r="AL14" s="64"/>
    </row>
    <row r="15" spans="1:38" s="65" customFormat="1" ht="15" customHeight="1" x14ac:dyDescent="0.4">
      <c r="A15" s="64"/>
      <c r="B15" s="178" t="s">
        <v>146</v>
      </c>
      <c r="C15" s="178"/>
      <c r="D15" s="178"/>
      <c r="E15" s="178"/>
      <c r="F15" s="64" t="s">
        <v>143</v>
      </c>
      <c r="G15" s="182" t="str">
        <f>'様式第11（別紙1）専用'!D18&amp;"　様"</f>
        <v>　様</v>
      </c>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71"/>
      <c r="AF15" s="71"/>
      <c r="AG15" s="64"/>
      <c r="AH15" s="64"/>
      <c r="AI15" s="64"/>
      <c r="AJ15" s="64"/>
      <c r="AK15" s="64"/>
      <c r="AL15" s="64"/>
    </row>
    <row r="16" spans="1:38" s="65" customFormat="1" ht="15" customHeight="1" x14ac:dyDescent="0.4">
      <c r="A16" s="64"/>
      <c r="B16" s="64"/>
      <c r="C16" s="64"/>
      <c r="D16" s="64"/>
      <c r="E16" s="64"/>
      <c r="F16" s="64"/>
      <c r="G16" s="64"/>
      <c r="H16" s="64"/>
      <c r="I16" s="64"/>
      <c r="J16" s="64"/>
      <c r="K16" s="64"/>
      <c r="L16" s="64"/>
      <c r="M16" s="64"/>
      <c r="N16" s="64"/>
      <c r="O16" s="64"/>
      <c r="P16" s="64"/>
      <c r="Q16" s="64"/>
      <c r="R16" s="64"/>
      <c r="S16" s="64"/>
      <c r="T16" s="64"/>
      <c r="U16" s="64"/>
      <c r="V16" s="68"/>
      <c r="W16" s="68"/>
      <c r="X16" s="68"/>
      <c r="Y16" s="68"/>
      <c r="Z16" s="72"/>
      <c r="AA16" s="72"/>
      <c r="AB16" s="72"/>
      <c r="AC16" s="73"/>
      <c r="AD16" s="71"/>
      <c r="AE16" s="71"/>
      <c r="AF16" s="71"/>
      <c r="AG16" s="64"/>
      <c r="AH16" s="64"/>
      <c r="AI16" s="64"/>
      <c r="AJ16" s="64"/>
      <c r="AK16" s="64"/>
      <c r="AL16" s="64"/>
    </row>
    <row r="17" spans="1:38" s="65" customFormat="1" ht="15" customHeight="1" x14ac:dyDescent="0.4">
      <c r="A17" s="64"/>
      <c r="B17" s="178" t="s">
        <v>147</v>
      </c>
      <c r="C17" s="178"/>
      <c r="D17" s="178"/>
      <c r="E17" s="178"/>
      <c r="F17" s="64" t="s">
        <v>143</v>
      </c>
      <c r="G17" s="183"/>
      <c r="H17" s="183"/>
      <c r="I17" s="183"/>
      <c r="J17" s="183"/>
      <c r="K17" s="184" t="s">
        <v>148</v>
      </c>
      <c r="L17" s="184"/>
      <c r="M17" s="64"/>
      <c r="N17" s="64"/>
      <c r="O17" s="64"/>
      <c r="P17" s="64"/>
      <c r="Q17" s="64"/>
      <c r="R17" s="64"/>
      <c r="S17" s="64"/>
      <c r="T17" s="64"/>
      <c r="U17" s="64"/>
      <c r="V17" s="68"/>
      <c r="W17" s="68"/>
      <c r="X17" s="68"/>
      <c r="Y17" s="68"/>
      <c r="Z17" s="72"/>
      <c r="AA17" s="72"/>
      <c r="AB17" s="72"/>
      <c r="AC17" s="73"/>
      <c r="AD17" s="71"/>
      <c r="AE17" s="71"/>
      <c r="AF17" s="71"/>
      <c r="AG17" s="64"/>
      <c r="AH17" s="64"/>
      <c r="AI17" s="64"/>
      <c r="AJ17" s="64"/>
      <c r="AK17" s="64"/>
      <c r="AL17" s="64"/>
    </row>
    <row r="18" spans="1:38" ht="53.25" customHeight="1" x14ac:dyDescent="0.4">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row>
    <row r="19" spans="1:38" ht="18.75" customHeight="1" thickBot="1" x14ac:dyDescent="0.4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74" t="s">
        <v>149</v>
      </c>
      <c r="AG19" s="59"/>
      <c r="AH19" s="59"/>
      <c r="AI19" s="59"/>
      <c r="AJ19" s="59"/>
      <c r="AK19" s="59"/>
      <c r="AL19" s="59"/>
    </row>
    <row r="20" spans="1:38" ht="30" customHeight="1" thickBot="1" x14ac:dyDescent="0.45">
      <c r="A20" s="59"/>
      <c r="B20" s="59"/>
      <c r="C20" s="173" t="s">
        <v>150</v>
      </c>
      <c r="D20" s="174"/>
      <c r="E20" s="174"/>
      <c r="F20" s="174"/>
      <c r="G20" s="174"/>
      <c r="H20" s="175"/>
      <c r="I20" s="176" t="s">
        <v>151</v>
      </c>
      <c r="J20" s="174"/>
      <c r="K20" s="174"/>
      <c r="L20" s="174"/>
      <c r="M20" s="174"/>
      <c r="N20" s="174"/>
      <c r="O20" s="174"/>
      <c r="P20" s="175"/>
      <c r="Q20" s="176" t="s">
        <v>152</v>
      </c>
      <c r="R20" s="174"/>
      <c r="S20" s="174"/>
      <c r="T20" s="174"/>
      <c r="U20" s="174"/>
      <c r="V20" s="174"/>
      <c r="W20" s="174"/>
      <c r="X20" s="175"/>
      <c r="Y20" s="174" t="s">
        <v>153</v>
      </c>
      <c r="Z20" s="174"/>
      <c r="AA20" s="174"/>
      <c r="AB20" s="174"/>
      <c r="AC20" s="174"/>
      <c r="AD20" s="174"/>
      <c r="AE20" s="174"/>
      <c r="AF20" s="177"/>
      <c r="AG20" s="59"/>
      <c r="AH20" s="59"/>
      <c r="AI20" s="59"/>
      <c r="AJ20" s="59"/>
      <c r="AK20" s="59"/>
      <c r="AL20" s="59"/>
    </row>
    <row r="21" spans="1:38" ht="29.25" customHeight="1" x14ac:dyDescent="0.4">
      <c r="A21" s="59"/>
      <c r="B21" s="59"/>
      <c r="C21" s="185" t="s">
        <v>154</v>
      </c>
      <c r="D21" s="186"/>
      <c r="E21" s="186"/>
      <c r="F21" s="186"/>
      <c r="G21" s="186"/>
      <c r="H21" s="187"/>
      <c r="I21" s="75"/>
      <c r="J21" s="188">
        <f>IFERROR('様式第11（別紙1）専用'!D34,"")</f>
        <v>0</v>
      </c>
      <c r="K21" s="188"/>
      <c r="L21" s="188"/>
      <c r="M21" s="188"/>
      <c r="N21" s="188"/>
      <c r="O21" s="188"/>
      <c r="P21" s="84"/>
      <c r="Q21" s="85"/>
      <c r="R21" s="188">
        <f>J21</f>
        <v>0</v>
      </c>
      <c r="S21" s="188"/>
      <c r="T21" s="188"/>
      <c r="U21" s="188"/>
      <c r="V21" s="188"/>
      <c r="W21" s="188"/>
      <c r="X21" s="78"/>
      <c r="Y21" s="189"/>
      <c r="Z21" s="190"/>
      <c r="AA21" s="190"/>
      <c r="AB21" s="190"/>
      <c r="AC21" s="190"/>
      <c r="AD21" s="190"/>
      <c r="AE21" s="190"/>
      <c r="AF21" s="191"/>
      <c r="AG21" s="59"/>
      <c r="AH21" s="59"/>
      <c r="AI21" s="59"/>
      <c r="AJ21" s="59"/>
      <c r="AK21" s="59"/>
      <c r="AL21" s="59"/>
    </row>
    <row r="22" spans="1:38" ht="29.25" customHeight="1" x14ac:dyDescent="0.4">
      <c r="A22" s="59"/>
      <c r="B22" s="59"/>
      <c r="C22" s="192" t="s">
        <v>155</v>
      </c>
      <c r="D22" s="193"/>
      <c r="E22" s="193"/>
      <c r="F22" s="193"/>
      <c r="G22" s="193"/>
      <c r="H22" s="194"/>
      <c r="I22" s="79"/>
      <c r="P22" s="80"/>
      <c r="Q22" s="79" t="s">
        <v>156</v>
      </c>
      <c r="R22" s="195"/>
      <c r="S22" s="195"/>
      <c r="T22" s="195"/>
      <c r="U22" s="195"/>
      <c r="V22" s="195"/>
      <c r="W22" s="195"/>
      <c r="X22" s="80"/>
      <c r="Y22" s="196"/>
      <c r="Z22" s="197"/>
      <c r="AA22" s="197"/>
      <c r="AB22" s="197"/>
      <c r="AC22" s="197"/>
      <c r="AD22" s="197"/>
      <c r="AE22" s="197"/>
      <c r="AF22" s="198"/>
      <c r="AG22" s="59"/>
      <c r="AH22" s="59"/>
      <c r="AI22" s="59"/>
      <c r="AJ22" s="59"/>
      <c r="AK22" s="59"/>
      <c r="AL22" s="59"/>
    </row>
    <row r="23" spans="1:38" ht="29.25" customHeight="1" thickBot="1" x14ac:dyDescent="0.45">
      <c r="A23" s="59"/>
      <c r="B23" s="59"/>
      <c r="C23" s="206" t="s">
        <v>157</v>
      </c>
      <c r="D23" s="207"/>
      <c r="E23" s="207"/>
      <c r="F23" s="207"/>
      <c r="G23" s="207"/>
      <c r="H23" s="208"/>
      <c r="I23" s="81"/>
      <c r="J23" s="199">
        <f>IFERROR(J21,"")</f>
        <v>0</v>
      </c>
      <c r="K23" s="199"/>
      <c r="L23" s="199"/>
      <c r="M23" s="199"/>
      <c r="N23" s="199"/>
      <c r="O23" s="199"/>
      <c r="P23" s="82"/>
      <c r="Q23" s="81"/>
      <c r="R23" s="199">
        <f>IFERROR(R21-R22,"")</f>
        <v>0</v>
      </c>
      <c r="S23" s="199"/>
      <c r="T23" s="199"/>
      <c r="U23" s="199"/>
      <c r="V23" s="199"/>
      <c r="W23" s="199"/>
      <c r="X23" s="82"/>
      <c r="Y23" s="200"/>
      <c r="Z23" s="201"/>
      <c r="AA23" s="201"/>
      <c r="AB23" s="201"/>
      <c r="AC23" s="201"/>
      <c r="AD23" s="201"/>
      <c r="AE23" s="201"/>
      <c r="AF23" s="202"/>
      <c r="AG23" s="59"/>
      <c r="AH23" s="59"/>
      <c r="AI23" s="59"/>
      <c r="AJ23" s="83"/>
      <c r="AK23" s="59"/>
      <c r="AL23" s="59"/>
    </row>
    <row r="24" spans="1:38" ht="29.25" customHeight="1" x14ac:dyDescent="0.4">
      <c r="A24" s="59"/>
      <c r="B24" s="59"/>
      <c r="C24" s="185" t="s">
        <v>158</v>
      </c>
      <c r="D24" s="186"/>
      <c r="E24" s="186"/>
      <c r="F24" s="186"/>
      <c r="G24" s="186"/>
      <c r="H24" s="187"/>
      <c r="I24" s="75"/>
      <c r="J24" s="203"/>
      <c r="K24" s="203"/>
      <c r="L24" s="203"/>
      <c r="M24" s="203"/>
      <c r="N24" s="203"/>
      <c r="O24" s="203"/>
      <c r="P24" s="84"/>
      <c r="Q24" s="85"/>
      <c r="R24" s="203"/>
      <c r="S24" s="203"/>
      <c r="T24" s="203"/>
      <c r="U24" s="203"/>
      <c r="V24" s="203"/>
      <c r="W24" s="203"/>
      <c r="X24" s="78"/>
      <c r="Y24" s="190"/>
      <c r="Z24" s="204"/>
      <c r="AA24" s="204"/>
      <c r="AB24" s="204"/>
      <c r="AC24" s="204"/>
      <c r="AD24" s="204"/>
      <c r="AE24" s="204"/>
      <c r="AF24" s="205"/>
      <c r="AG24" s="59"/>
      <c r="AH24" s="59"/>
      <c r="AI24" s="59"/>
      <c r="AJ24" s="83"/>
      <c r="AK24" s="59"/>
      <c r="AL24" s="59"/>
    </row>
    <row r="25" spans="1:38" ht="29.25" customHeight="1" x14ac:dyDescent="0.4">
      <c r="A25" s="59"/>
      <c r="B25" s="59"/>
      <c r="C25" s="225" t="s">
        <v>159</v>
      </c>
      <c r="D25" s="226"/>
      <c r="E25" s="226"/>
      <c r="F25" s="226"/>
      <c r="G25" s="226"/>
      <c r="H25" s="227"/>
      <c r="I25" s="86"/>
      <c r="J25" s="228"/>
      <c r="K25" s="228"/>
      <c r="L25" s="228"/>
      <c r="M25" s="228"/>
      <c r="N25" s="228"/>
      <c r="O25" s="228"/>
      <c r="P25" s="87"/>
      <c r="Q25" s="88"/>
      <c r="R25" s="228"/>
      <c r="S25" s="228"/>
      <c r="T25" s="228"/>
      <c r="U25" s="228"/>
      <c r="V25" s="228"/>
      <c r="W25" s="228"/>
      <c r="X25" s="89"/>
      <c r="Y25" s="229"/>
      <c r="Z25" s="230"/>
      <c r="AA25" s="230"/>
      <c r="AB25" s="230"/>
      <c r="AC25" s="230"/>
      <c r="AD25" s="230"/>
      <c r="AE25" s="230"/>
      <c r="AF25" s="231"/>
      <c r="AG25" s="59"/>
      <c r="AH25" s="59"/>
      <c r="AI25" s="59"/>
      <c r="AJ25" s="59"/>
      <c r="AK25" s="59"/>
      <c r="AL25" s="59"/>
    </row>
    <row r="26" spans="1:38" ht="29.25" customHeight="1" thickBot="1" x14ac:dyDescent="0.45">
      <c r="A26" s="59"/>
      <c r="B26" s="59"/>
      <c r="C26" s="192" t="s">
        <v>160</v>
      </c>
      <c r="D26" s="193"/>
      <c r="E26" s="193"/>
      <c r="F26" s="193"/>
      <c r="G26" s="193"/>
      <c r="H26" s="194"/>
      <c r="I26" s="79"/>
      <c r="J26" s="195">
        <f>SUM(J24:O25)</f>
        <v>0</v>
      </c>
      <c r="K26" s="195"/>
      <c r="L26" s="195"/>
      <c r="M26" s="195"/>
      <c r="N26" s="195"/>
      <c r="O26" s="195"/>
      <c r="P26" s="80"/>
      <c r="Q26" s="79"/>
      <c r="R26" s="195">
        <f>SUM(R24:W25)</f>
        <v>0</v>
      </c>
      <c r="S26" s="195"/>
      <c r="T26" s="195"/>
      <c r="U26" s="195"/>
      <c r="V26" s="195"/>
      <c r="W26" s="195"/>
      <c r="X26" s="80"/>
      <c r="Y26" s="232"/>
      <c r="Z26" s="233"/>
      <c r="AA26" s="233"/>
      <c r="AB26" s="233"/>
      <c r="AC26" s="233"/>
      <c r="AD26" s="233"/>
      <c r="AE26" s="233"/>
      <c r="AF26" s="234"/>
      <c r="AG26" s="59"/>
      <c r="AH26" s="59"/>
      <c r="AI26" s="59"/>
      <c r="AJ26" s="59"/>
      <c r="AK26" s="59"/>
      <c r="AL26" s="59"/>
    </row>
    <row r="27" spans="1:38" ht="29.25" customHeight="1" thickBot="1" x14ac:dyDescent="0.45">
      <c r="A27" s="59"/>
      <c r="B27" s="59"/>
      <c r="C27" s="173" t="s">
        <v>161</v>
      </c>
      <c r="D27" s="174"/>
      <c r="E27" s="174"/>
      <c r="F27" s="174"/>
      <c r="G27" s="174"/>
      <c r="H27" s="175"/>
      <c r="I27" s="90" t="s">
        <v>156</v>
      </c>
      <c r="J27" s="212"/>
      <c r="K27" s="212"/>
      <c r="L27" s="212"/>
      <c r="M27" s="212"/>
      <c r="N27" s="212"/>
      <c r="O27" s="212"/>
      <c r="P27" s="91"/>
      <c r="Q27" s="90" t="s">
        <v>156</v>
      </c>
      <c r="R27" s="212"/>
      <c r="S27" s="212"/>
      <c r="T27" s="212"/>
      <c r="U27" s="212"/>
      <c r="V27" s="212"/>
      <c r="W27" s="212"/>
      <c r="X27" s="91"/>
      <c r="Y27" s="220"/>
      <c r="Z27" s="221"/>
      <c r="AA27" s="221"/>
      <c r="AB27" s="221"/>
      <c r="AC27" s="221"/>
      <c r="AD27" s="221"/>
      <c r="AE27" s="221"/>
      <c r="AF27" s="222"/>
      <c r="AG27" s="59"/>
      <c r="AH27" s="59"/>
      <c r="AI27" s="59"/>
      <c r="AJ27" s="59"/>
      <c r="AK27" s="59"/>
      <c r="AL27" s="59"/>
    </row>
    <row r="28" spans="1:38" ht="29.25" customHeight="1" thickBot="1" x14ac:dyDescent="0.45">
      <c r="A28" s="59"/>
      <c r="B28" s="59"/>
      <c r="C28" s="173" t="s">
        <v>162</v>
      </c>
      <c r="D28" s="174"/>
      <c r="E28" s="174"/>
      <c r="F28" s="174"/>
      <c r="G28" s="174"/>
      <c r="H28" s="175"/>
      <c r="I28" s="90"/>
      <c r="J28" s="213">
        <f>IFERROR((J23+J26-J27),"")</f>
        <v>0</v>
      </c>
      <c r="K28" s="213"/>
      <c r="L28" s="213"/>
      <c r="M28" s="213"/>
      <c r="N28" s="213"/>
      <c r="O28" s="213"/>
      <c r="P28" s="91"/>
      <c r="Q28" s="90"/>
      <c r="R28" s="213">
        <f>IFERROR((R23+R26-R27),"")</f>
        <v>0</v>
      </c>
      <c r="S28" s="213"/>
      <c r="T28" s="213"/>
      <c r="U28" s="213"/>
      <c r="V28" s="213"/>
      <c r="W28" s="213"/>
      <c r="X28" s="91"/>
      <c r="Y28" s="92" t="s">
        <v>163</v>
      </c>
      <c r="Z28" s="260">
        <f>IFERROR(J28-R28,"")</f>
        <v>0</v>
      </c>
      <c r="AA28" s="260"/>
      <c r="AB28" s="260"/>
      <c r="AC28" s="260"/>
      <c r="AD28" s="260"/>
      <c r="AE28" s="260"/>
      <c r="AF28" s="261"/>
      <c r="AG28" s="59"/>
      <c r="AH28" s="59"/>
      <c r="AI28" s="59"/>
      <c r="AJ28" s="59"/>
      <c r="AK28" s="59"/>
      <c r="AL28" s="59"/>
    </row>
    <row r="29" spans="1:38" ht="29.25" customHeight="1" x14ac:dyDescent="0.4">
      <c r="A29" s="59"/>
      <c r="B29" s="59"/>
      <c r="C29" s="268" t="s">
        <v>170</v>
      </c>
      <c r="D29" s="269"/>
      <c r="E29" s="269"/>
      <c r="F29" s="269"/>
      <c r="G29" s="269"/>
      <c r="H29" s="270"/>
      <c r="I29" s="118"/>
      <c r="J29" s="259"/>
      <c r="K29" s="259"/>
      <c r="L29" s="259"/>
      <c r="M29" s="259"/>
      <c r="N29" s="259"/>
      <c r="O29" s="259"/>
      <c r="P29" s="119"/>
      <c r="Q29" s="106"/>
      <c r="R29" s="259"/>
      <c r="S29" s="259"/>
      <c r="T29" s="259"/>
      <c r="U29" s="259"/>
      <c r="V29" s="259"/>
      <c r="W29" s="259"/>
      <c r="X29" s="107"/>
      <c r="Y29" s="120"/>
      <c r="Z29" s="108" t="s">
        <v>171</v>
      </c>
      <c r="AA29" s="108"/>
      <c r="AB29" s="108"/>
      <c r="AC29" s="108"/>
      <c r="AD29" s="108"/>
      <c r="AE29" s="108"/>
      <c r="AF29" s="109"/>
      <c r="AG29" s="59"/>
      <c r="AH29" s="59"/>
      <c r="AI29" s="59"/>
      <c r="AJ29" s="59"/>
      <c r="AK29" s="59"/>
      <c r="AL29" s="59"/>
    </row>
    <row r="30" spans="1:38" ht="29.25" customHeight="1" thickBot="1" x14ac:dyDescent="0.45">
      <c r="A30" s="59"/>
      <c r="B30" s="59"/>
      <c r="C30" s="254" t="s">
        <v>164</v>
      </c>
      <c r="D30" s="255"/>
      <c r="E30" s="255"/>
      <c r="F30" s="255"/>
      <c r="G30" s="255"/>
      <c r="H30" s="256"/>
      <c r="I30" s="110"/>
      <c r="J30" s="240"/>
      <c r="K30" s="240"/>
      <c r="L30" s="240"/>
      <c r="M30" s="240"/>
      <c r="N30" s="240"/>
      <c r="O30" s="240"/>
      <c r="P30" s="111"/>
      <c r="Q30" s="112"/>
      <c r="R30" s="240"/>
      <c r="S30" s="240"/>
      <c r="T30" s="240"/>
      <c r="U30" s="240"/>
      <c r="V30" s="240"/>
      <c r="W30" s="240"/>
      <c r="X30" s="113"/>
      <c r="Y30" s="262"/>
      <c r="Z30" s="263"/>
      <c r="AA30" s="263"/>
      <c r="AB30" s="263"/>
      <c r="AC30" s="263"/>
      <c r="AD30" s="263"/>
      <c r="AE30" s="263"/>
      <c r="AF30" s="264"/>
      <c r="AG30" s="59"/>
      <c r="AH30" s="59"/>
      <c r="AI30" s="59"/>
      <c r="AJ30" s="59"/>
      <c r="AK30" s="59"/>
      <c r="AL30" s="59"/>
    </row>
    <row r="31" spans="1:38" ht="9" customHeight="1" x14ac:dyDescent="0.4">
      <c r="A31" s="59"/>
      <c r="B31" s="59"/>
      <c r="C31" s="95"/>
      <c r="D31" s="95"/>
      <c r="E31" s="95"/>
      <c r="F31" s="95"/>
      <c r="G31" s="95"/>
      <c r="H31" s="95"/>
      <c r="I31" s="96"/>
      <c r="J31" s="116"/>
      <c r="K31" s="116"/>
      <c r="L31" s="116"/>
      <c r="M31" s="116"/>
      <c r="N31" s="116"/>
      <c r="O31" s="116"/>
      <c r="P31" s="97"/>
      <c r="Q31" s="96"/>
      <c r="R31" s="96"/>
      <c r="S31" s="96"/>
      <c r="T31" s="96"/>
      <c r="U31" s="116"/>
      <c r="V31" s="116"/>
      <c r="W31" s="116"/>
      <c r="X31" s="116"/>
      <c r="Y31" s="100"/>
      <c r="Z31" s="101"/>
      <c r="AA31" s="101"/>
      <c r="AB31" s="101"/>
      <c r="AC31" s="101"/>
      <c r="AD31" s="101"/>
      <c r="AE31" s="101"/>
      <c r="AF31" s="101"/>
      <c r="AG31" s="59"/>
      <c r="AH31" s="59"/>
      <c r="AI31" s="59"/>
      <c r="AJ31" s="59"/>
      <c r="AK31" s="59"/>
      <c r="AL31" s="59"/>
    </row>
    <row r="32" spans="1:38" ht="16.5" customHeight="1" x14ac:dyDescent="0.4">
      <c r="A32" s="59"/>
      <c r="B32" s="59"/>
      <c r="C32" s="102" t="s">
        <v>165</v>
      </c>
      <c r="D32" s="95"/>
      <c r="E32" s="95"/>
      <c r="F32" s="95"/>
      <c r="G32" s="95"/>
      <c r="H32" s="95"/>
      <c r="I32" s="96"/>
      <c r="J32" s="116"/>
      <c r="K32" s="116"/>
      <c r="L32" s="116"/>
      <c r="M32" s="116"/>
      <c r="N32" s="116"/>
      <c r="O32" s="116"/>
      <c r="P32" s="97"/>
      <c r="Q32" s="96"/>
      <c r="R32" s="96"/>
      <c r="S32" s="96"/>
      <c r="T32" s="96"/>
      <c r="U32" s="116"/>
      <c r="V32" s="116"/>
      <c r="W32" s="116"/>
      <c r="X32" s="116"/>
      <c r="Y32" s="100"/>
      <c r="Z32" s="101"/>
      <c r="AA32" s="101"/>
      <c r="AB32" s="101"/>
      <c r="AC32" s="101"/>
      <c r="AD32" s="101"/>
      <c r="AE32" s="101"/>
      <c r="AF32" s="101"/>
      <c r="AG32" s="59"/>
      <c r="AH32" s="59"/>
      <c r="AI32" s="59"/>
      <c r="AJ32" s="59"/>
      <c r="AK32" s="59"/>
      <c r="AL32" s="59"/>
    </row>
    <row r="33" spans="1:38" ht="16.5" customHeight="1" x14ac:dyDescent="0.4">
      <c r="A33" s="59"/>
      <c r="B33" s="59"/>
      <c r="C33" s="102"/>
      <c r="D33" s="95"/>
      <c r="E33" s="95"/>
      <c r="F33" s="95"/>
      <c r="G33" s="95"/>
      <c r="H33" s="95"/>
      <c r="I33" s="96"/>
      <c r="J33" s="116"/>
      <c r="K33" s="116"/>
      <c r="L33" s="116"/>
      <c r="M33" s="116"/>
      <c r="N33" s="116"/>
      <c r="O33" s="116"/>
      <c r="P33" s="97"/>
      <c r="Q33" s="96"/>
      <c r="R33" s="96"/>
      <c r="S33" s="96"/>
      <c r="T33" s="96"/>
      <c r="U33" s="116"/>
      <c r="V33" s="116"/>
      <c r="W33" s="116"/>
      <c r="X33" s="116"/>
      <c r="Y33" s="100"/>
      <c r="Z33" s="101"/>
      <c r="AA33" s="101"/>
      <c r="AB33" s="101"/>
      <c r="AC33" s="101"/>
      <c r="AD33" s="101"/>
      <c r="AE33" s="101"/>
      <c r="AF33" s="101"/>
      <c r="AG33" s="59"/>
      <c r="AH33" s="59"/>
      <c r="AI33" s="59"/>
      <c r="AJ33" s="59"/>
      <c r="AK33" s="59"/>
      <c r="AL33" s="59"/>
    </row>
    <row r="34" spans="1:38" ht="24.75" customHeight="1" thickBot="1" x14ac:dyDescent="0.45"/>
    <row r="35" spans="1:38" ht="18" customHeight="1" thickBot="1" x14ac:dyDescent="0.45">
      <c r="C35" s="61" t="s">
        <v>172</v>
      </c>
      <c r="L35" s="265">
        <f>J29+J30*G17</f>
        <v>0</v>
      </c>
      <c r="M35" s="266"/>
      <c r="N35" s="266"/>
      <c r="O35" s="267"/>
      <c r="T35" s="248">
        <f>R29+R30*G17</f>
        <v>0</v>
      </c>
      <c r="U35" s="249"/>
      <c r="V35" s="249"/>
      <c r="W35" s="250"/>
      <c r="X35" s="117"/>
    </row>
    <row r="36" spans="1:38" x14ac:dyDescent="0.4">
      <c r="C36" s="103" t="s">
        <v>173</v>
      </c>
    </row>
  </sheetData>
  <sheetProtection selectLockedCells="1"/>
  <mergeCells count="63">
    <mergeCell ref="Y30:AF30"/>
    <mergeCell ref="L35:O35"/>
    <mergeCell ref="T35:W35"/>
    <mergeCell ref="G13:Q13"/>
    <mergeCell ref="C29:H29"/>
    <mergeCell ref="J29:O29"/>
    <mergeCell ref="R29:W29"/>
    <mergeCell ref="C30:H30"/>
    <mergeCell ref="J30:O30"/>
    <mergeCell ref="R30:W30"/>
    <mergeCell ref="C27:H27"/>
    <mergeCell ref="J27:O27"/>
    <mergeCell ref="R27:W27"/>
    <mergeCell ref="Y27:AF27"/>
    <mergeCell ref="C28:H28"/>
    <mergeCell ref="J28:O28"/>
    <mergeCell ref="R28:W28"/>
    <mergeCell ref="Z28:AF28"/>
    <mergeCell ref="C25:H25"/>
    <mergeCell ref="J25:O25"/>
    <mergeCell ref="R25:W25"/>
    <mergeCell ref="Y25:AF25"/>
    <mergeCell ref="C26:H26"/>
    <mergeCell ref="J26:O26"/>
    <mergeCell ref="R26:W26"/>
    <mergeCell ref="Y26:AF26"/>
    <mergeCell ref="C23:H23"/>
    <mergeCell ref="J23:O23"/>
    <mergeCell ref="R23:W23"/>
    <mergeCell ref="Y23:AF23"/>
    <mergeCell ref="C24:H24"/>
    <mergeCell ref="J24:O24"/>
    <mergeCell ref="R24:W24"/>
    <mergeCell ref="Y24:AF24"/>
    <mergeCell ref="C22:H22"/>
    <mergeCell ref="R22:W22"/>
    <mergeCell ref="Y22:AF22"/>
    <mergeCell ref="B17:E17"/>
    <mergeCell ref="G17:J17"/>
    <mergeCell ref="K17:L17"/>
    <mergeCell ref="C20:H20"/>
    <mergeCell ref="I20:P20"/>
    <mergeCell ref="Q20:X20"/>
    <mergeCell ref="Y20:AF20"/>
    <mergeCell ref="C21:H21"/>
    <mergeCell ref="J21:O21"/>
    <mergeCell ref="R21:W21"/>
    <mergeCell ref="Y21:AF21"/>
    <mergeCell ref="B13:E13"/>
    <mergeCell ref="B15:E15"/>
    <mergeCell ref="G15:AD15"/>
    <mergeCell ref="B9:E9"/>
    <mergeCell ref="G9:P9"/>
    <mergeCell ref="B11:E11"/>
    <mergeCell ref="G11:I11"/>
    <mergeCell ref="K11:N11"/>
    <mergeCell ref="H12:M12"/>
    <mergeCell ref="AA1:AF1"/>
    <mergeCell ref="D3:AD3"/>
    <mergeCell ref="C4:AF4"/>
    <mergeCell ref="U5:Y5"/>
    <mergeCell ref="N7:R7"/>
    <mergeCell ref="S7:AD7"/>
  </mergeCells>
  <phoneticPr fontId="1"/>
  <pageMargins left="0.55118110236220474" right="0.35433070866141736" top="0.62992125984251968" bottom="0.62992125984251968" header="0.27559055118110237"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様式第11（別紙1）専用</vt:lpstr>
      <vt:lpstr>様式第11（別紙1）</vt:lpstr>
      <vt:lpstr>雛形＿リース料金均等</vt:lpstr>
      <vt:lpstr>雛形＿リース料金変動あり</vt:lpstr>
      <vt:lpstr>雛形＿前払い金あり</vt:lpstr>
      <vt:lpstr>CENNTROまたは不明</vt:lpstr>
      <vt:lpstr>DFSKまたは不明</vt:lpstr>
      <vt:lpstr>雛形＿リース料金均等!Print_Area</vt:lpstr>
      <vt:lpstr>雛形＿リース料金変動あり!Print_Area</vt:lpstr>
      <vt:lpstr>雛形＿前払い金あり!Print_Area</vt:lpstr>
      <vt:lpstr>'様式第11（別紙1）'!Print_Area</vt:lpstr>
      <vt:lpstr>'様式第11（別紙1）専用'!Print_Area</vt:lpstr>
      <vt:lpstr>いすゞ</vt:lpstr>
      <vt:lpstr>トヨタ</vt:lpstr>
      <vt:lpstr>三菱</vt:lpstr>
      <vt:lpstr>日野</vt:lpstr>
      <vt:lpstr>不明</vt:lpstr>
      <vt:lpstr>柳州五菱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m-fuchikami</dc:creator>
  <cp:lastModifiedBy>m-fuchikami</cp:lastModifiedBy>
  <cp:lastPrinted>2023-06-27T05:59:18Z</cp:lastPrinted>
  <dcterms:created xsi:type="dcterms:W3CDTF">2023-06-26T07:48:39Z</dcterms:created>
  <dcterms:modified xsi:type="dcterms:W3CDTF">2024-05-27T02:40:35Z</dcterms:modified>
</cp:coreProperties>
</file>