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Z:\令和5年度（補正予算）：事業準備ファイル（令和６年２月１日～　）\データシート\実績申請\"/>
    </mc:Choice>
  </mc:AlternateContent>
  <xr:revisionPtr revIDLastSave="0" documentId="13_ncr:1_{4BDED46C-A0C6-46D9-B932-9B194CE194D3}" xr6:coauthVersionLast="36" xr6:coauthVersionMax="36" xr10:uidLastSave="{00000000-0000-0000-0000-000000000000}"/>
  <bookViews>
    <workbookView xWindow="0" yWindow="0" windowWidth="26835" windowHeight="10515" xr2:uid="{319DC6E2-176E-4413-B31B-9548CEDA1C5A}"/>
  </bookViews>
  <sheets>
    <sheet name="データシート" sheetId="5" r:id="rId1"/>
    <sheet name="様式第１１(その６の１)" sheetId="1" r:id="rId2"/>
    <sheet name="雛形＿リース料金均等(トラック)" sheetId="2" r:id="rId3"/>
    <sheet name="雛形＿リース料金変動あり(トラック)" sheetId="3" r:id="rId4"/>
    <sheet name="雛形＿前払い金あり(トラック)" sheetId="4" r:id="rId5"/>
  </sheets>
  <definedNames>
    <definedName name="CENNTROor不明">データシート!$AO$16:$AO$18</definedName>
    <definedName name="DFSKor不明">データシート!$AM$16:$AM$19</definedName>
    <definedName name="_xlnm.Print_Area" localSheetId="0">データシート!$A$1:$AK$35</definedName>
    <definedName name="_xlnm.Print_Area" localSheetId="2">'雛形＿リース料金均等(トラック)'!$A$1:$AH$31</definedName>
    <definedName name="_xlnm.Print_Area" localSheetId="3">'雛形＿リース料金変動あり(トラック)'!$A$1:$AH$32</definedName>
    <definedName name="_xlnm.Print_Area" localSheetId="4">'雛形＿前払い金あり(トラック)'!$A$1:$AH$33</definedName>
    <definedName name="_xlnm.Print_Area" localSheetId="1">'様式第１１(その６の１)'!$A$1:$AF$60</definedName>
    <definedName name="いすゞ">データシート!$AT$16:$AT$18</definedName>
    <definedName name="トヨタ">データシート!$AU$16</definedName>
    <definedName name="ニッサン">データシート!$AW$16:$AW$21</definedName>
    <definedName name="フォトンor不明">データシート!$AX$16:$AX$17</definedName>
    <definedName name="ホンダ">データシート!$AV$16:$AV$19</definedName>
    <definedName name="三菱">データシート!$AQ$16:$AQ$25</definedName>
    <definedName name="三菱ふそう">データシート!$AS$16</definedName>
    <definedName name="日野">データシート!$AR$16</definedName>
    <definedName name="不明">データシート!$AP$16:$AP$19</definedName>
    <definedName name="柳州五菱">データシート!$AN$16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8" i="1" l="1"/>
  <c r="AS134" i="5"/>
  <c r="AS135" i="5"/>
  <c r="AS136" i="5"/>
  <c r="AS137" i="5"/>
  <c r="AS141" i="5" l="1"/>
  <c r="AS142" i="5"/>
  <c r="AS132" i="5"/>
  <c r="AS133" i="5"/>
  <c r="W30" i="1" l="1"/>
  <c r="K18" i="1"/>
  <c r="J9" i="1"/>
  <c r="J5" i="1"/>
  <c r="S7" i="4" l="1"/>
  <c r="S6" i="3"/>
  <c r="S6" i="2"/>
  <c r="G15" i="4"/>
  <c r="G14" i="3"/>
  <c r="G14" i="2"/>
  <c r="AA26" i="1" l="1"/>
  <c r="I14" i="1"/>
  <c r="AS118" i="5" l="1"/>
  <c r="AS119" i="5"/>
  <c r="AS120" i="5"/>
  <c r="AS121" i="5"/>
  <c r="AS122" i="5"/>
  <c r="AS123" i="5"/>
  <c r="AS124" i="5"/>
  <c r="AS125" i="5"/>
  <c r="AS126" i="5"/>
  <c r="AS127" i="5"/>
  <c r="AS128" i="5"/>
  <c r="AS129" i="5"/>
  <c r="AS130" i="5"/>
  <c r="AS131" i="5"/>
  <c r="AS138" i="5"/>
  <c r="AS139" i="5"/>
  <c r="AS140" i="5"/>
  <c r="H33" i="5" l="1"/>
  <c r="K22" i="1"/>
  <c r="G13" i="4"/>
  <c r="G12" i="3"/>
  <c r="G12" i="2"/>
  <c r="K11" i="4"/>
  <c r="K10" i="3"/>
  <c r="K10" i="2"/>
  <c r="G11" i="4"/>
  <c r="G10" i="3"/>
  <c r="G10" i="2"/>
  <c r="G9" i="4"/>
  <c r="G8" i="3"/>
  <c r="G8" i="2"/>
  <c r="W36" i="1"/>
  <c r="W34" i="1"/>
  <c r="W28" i="1"/>
  <c r="M28" i="1"/>
  <c r="P26" i="1"/>
  <c r="K26" i="1"/>
  <c r="K24" i="1"/>
  <c r="K20" i="1"/>
  <c r="Y16" i="1"/>
  <c r="Q16" i="1"/>
  <c r="I16" i="1"/>
  <c r="Y14" i="1"/>
  <c r="Q14" i="1"/>
  <c r="U12" i="1"/>
  <c r="I12" i="1"/>
  <c r="I10" i="1"/>
  <c r="Y10" i="1"/>
  <c r="Q10" i="1"/>
  <c r="AS117" i="5"/>
  <c r="AS116" i="5"/>
  <c r="AS115" i="5"/>
  <c r="AS114" i="5"/>
  <c r="AS113" i="5"/>
  <c r="AS112" i="5"/>
  <c r="AS111" i="5"/>
  <c r="AS110" i="5"/>
  <c r="AS109" i="5"/>
  <c r="AS108" i="5"/>
  <c r="AS107" i="5"/>
  <c r="AS106" i="5"/>
  <c r="AS105" i="5"/>
  <c r="AS104" i="5"/>
  <c r="AS103" i="5"/>
  <c r="AS102" i="5"/>
  <c r="AS101" i="5"/>
  <c r="AS100" i="5"/>
  <c r="AS99" i="5"/>
  <c r="AS98" i="5"/>
  <c r="AS97" i="5"/>
  <c r="AS96" i="5"/>
  <c r="AS95" i="5"/>
  <c r="AS94" i="5"/>
  <c r="AS93" i="5"/>
  <c r="AS92" i="5"/>
  <c r="AS91" i="5"/>
  <c r="AS90" i="5"/>
  <c r="AS89" i="5"/>
  <c r="AS88" i="5"/>
  <c r="AS87" i="5"/>
  <c r="AS86" i="5"/>
  <c r="AS85" i="5"/>
  <c r="AS84" i="5"/>
  <c r="D33" i="5"/>
  <c r="W38" i="1" s="1"/>
  <c r="AS83" i="5"/>
  <c r="AS82" i="5"/>
  <c r="AS81" i="5"/>
  <c r="AS80" i="5"/>
  <c r="AS79" i="5"/>
  <c r="AS78" i="5"/>
  <c r="AS77" i="5"/>
  <c r="AS76" i="5"/>
  <c r="AS75" i="5"/>
  <c r="AS74" i="5"/>
  <c r="AS73" i="5"/>
  <c r="AS72" i="5"/>
  <c r="AS71" i="5"/>
  <c r="AS70" i="5"/>
  <c r="AS69" i="5"/>
  <c r="AS68" i="5"/>
  <c r="AS67" i="5"/>
  <c r="AS66" i="5"/>
  <c r="AS65" i="5"/>
  <c r="AS64" i="5"/>
  <c r="AS63" i="5"/>
  <c r="AS62" i="5"/>
  <c r="AS61" i="5"/>
  <c r="AS60" i="5"/>
  <c r="AS59" i="5"/>
  <c r="AS58" i="5"/>
  <c r="W40" i="1" l="1"/>
  <c r="T35" i="4"/>
  <c r="L35" i="4"/>
  <c r="J28" i="4"/>
  <c r="Z28" i="4" s="1"/>
  <c r="R26" i="4"/>
  <c r="J26" i="4"/>
  <c r="J23" i="4"/>
  <c r="R21" i="4"/>
  <c r="R23" i="4" s="1"/>
  <c r="R28" i="4" s="1"/>
  <c r="T34" i="3"/>
  <c r="L34" i="3"/>
  <c r="R25" i="3"/>
  <c r="J25" i="3"/>
  <c r="J22" i="3"/>
  <c r="J27" i="3" s="1"/>
  <c r="R20" i="3"/>
  <c r="R22" i="3" s="1"/>
  <c r="R27" i="3" s="1"/>
  <c r="R25" i="2"/>
  <c r="J25" i="2"/>
  <c r="J22" i="2"/>
  <c r="J27" i="2" s="1"/>
  <c r="R20" i="2"/>
  <c r="R22" i="2" s="1"/>
  <c r="S33" i="2" s="1"/>
  <c r="K33" i="5" l="1"/>
  <c r="Z27" i="3"/>
  <c r="J28" i="2"/>
  <c r="R27" i="2"/>
  <c r="R28" i="2" s="1"/>
  <c r="K33" i="2" s="1"/>
  <c r="O33" i="5" l="1"/>
  <c r="W44" i="1" s="1"/>
  <c r="W42" i="1"/>
  <c r="Z27" i="2"/>
</calcChain>
</file>

<file path=xl/sharedStrings.xml><?xml version="1.0" encoding="utf-8"?>
<sst xmlns="http://schemas.openxmlformats.org/spreadsheetml/2006/main" count="743" uniqueCount="235">
  <si>
    <t>様式第１１(その６の１)</t>
    <rPh sb="0" eb="2">
      <t>ヨウシキ</t>
    </rPh>
    <rPh sb="2" eb="3">
      <t>ダイ</t>
    </rPh>
    <phoneticPr fontId="3"/>
  </si>
  <si>
    <r>
      <t>商用車の電動化促進事業（トラック）実施報告書（車両）　（車台番号ごとに提出）</t>
    </r>
    <r>
      <rPr>
        <vertAlign val="superscript"/>
        <sz val="11"/>
        <color theme="1"/>
        <rFont val="ＭＳ Ｐ明朝"/>
        <family val="1"/>
        <charset val="128"/>
      </rPr>
      <t>注１</t>
    </r>
    <rPh sb="0" eb="3">
      <t>ショウヨウシャ</t>
    </rPh>
    <rPh sb="4" eb="6">
      <t>デンドウ</t>
    </rPh>
    <rPh sb="6" eb="7">
      <t>カ</t>
    </rPh>
    <rPh sb="7" eb="9">
      <t>ソクシン</t>
    </rPh>
    <rPh sb="9" eb="11">
      <t>ジギョウ</t>
    </rPh>
    <rPh sb="17" eb="19">
      <t>ジッシ</t>
    </rPh>
    <rPh sb="19" eb="22">
      <t>ホウコクショ</t>
    </rPh>
    <rPh sb="23" eb="25">
      <t>シャリョウ</t>
    </rPh>
    <rPh sb="28" eb="32">
      <t>シャダイバンゴウ</t>
    </rPh>
    <rPh sb="35" eb="37">
      <t>テイシュツ</t>
    </rPh>
    <rPh sb="38" eb="39">
      <t>チュウ</t>
    </rPh>
    <phoneticPr fontId="3"/>
  </si>
  <si>
    <r>
      <rPr>
        <sz val="10"/>
        <color theme="1"/>
        <rFont val="ＭＳ Ｐ明朝"/>
        <family val="1"/>
        <charset val="128"/>
      </rPr>
      <t>補助対象車両使用者</t>
    </r>
    <r>
      <rPr>
        <sz val="9"/>
        <color theme="1"/>
        <rFont val="ＭＳ Ｐ明朝"/>
        <family val="1"/>
        <charset val="128"/>
      </rPr>
      <t xml:space="preserve">
</t>
    </r>
    <r>
      <rPr>
        <sz val="8"/>
        <color theme="1"/>
        <rFont val="ＭＳ Ｐ明朝"/>
        <family val="1"/>
        <charset val="128"/>
      </rPr>
      <t>(リースの場合は貸渡し先)</t>
    </r>
    <rPh sb="0" eb="9">
      <t>ホジョタイショウシャリョウシヨウシャ</t>
    </rPh>
    <rPh sb="15" eb="17">
      <t>バアイ</t>
    </rPh>
    <rPh sb="18" eb="20">
      <t>カシワタ</t>
    </rPh>
    <rPh sb="21" eb="22">
      <t>サキ</t>
    </rPh>
    <phoneticPr fontId="3"/>
  </si>
  <si>
    <r>
      <t>事業者名又は
個人の場合は
氏名</t>
    </r>
    <r>
      <rPr>
        <vertAlign val="superscript"/>
        <sz val="10"/>
        <color theme="1"/>
        <rFont val="ＭＳ Ｐ明朝"/>
        <family val="1"/>
        <charset val="128"/>
      </rPr>
      <t>注２</t>
    </r>
    <rPh sb="0" eb="4">
      <t>ジギョウシャメイ</t>
    </rPh>
    <rPh sb="4" eb="5">
      <t>マタ</t>
    </rPh>
    <rPh sb="7" eb="9">
      <t>コジン</t>
    </rPh>
    <rPh sb="10" eb="12">
      <t>バアイ</t>
    </rPh>
    <rPh sb="14" eb="16">
      <t>シメイ</t>
    </rPh>
    <rPh sb="16" eb="17">
      <t>チュウ</t>
    </rPh>
    <phoneticPr fontId="3"/>
  </si>
  <si>
    <t>営業所名</t>
    <rPh sb="0" eb="4">
      <t>エイギョウショメイ</t>
    </rPh>
    <phoneticPr fontId="3"/>
  </si>
  <si>
    <t>営業所位置(使用本拠の位置・住所)</t>
    <rPh sb="0" eb="5">
      <t>エイギョウショイチ</t>
    </rPh>
    <rPh sb="6" eb="10">
      <t>シヨウホンキョ</t>
    </rPh>
    <rPh sb="11" eb="13">
      <t>イチ</t>
    </rPh>
    <rPh sb="14" eb="16">
      <t>ジュウショ</t>
    </rPh>
    <phoneticPr fontId="3"/>
  </si>
  <si>
    <t>補助対象車両</t>
    <rPh sb="0" eb="6">
      <t>ホジョタイショウシャリョウ</t>
    </rPh>
    <phoneticPr fontId="3"/>
  </si>
  <si>
    <r>
      <t>種類</t>
    </r>
    <r>
      <rPr>
        <vertAlign val="superscript"/>
        <sz val="10"/>
        <color theme="1"/>
        <rFont val="ＭＳ Ｐ明朝"/>
        <family val="1"/>
        <charset val="128"/>
      </rPr>
      <t>注３</t>
    </r>
    <r>
      <rPr>
        <sz val="10"/>
        <color theme="1"/>
        <rFont val="ＭＳ Ｐ明朝"/>
        <family val="1"/>
        <charset val="128"/>
      </rPr>
      <t>＊</t>
    </r>
    <rPh sb="0" eb="2">
      <t>シュルイ</t>
    </rPh>
    <rPh sb="2" eb="3">
      <t>チュウ</t>
    </rPh>
    <phoneticPr fontId="3"/>
  </si>
  <si>
    <t>BEV</t>
    <phoneticPr fontId="3"/>
  </si>
  <si>
    <t>PHEV</t>
    <phoneticPr fontId="3"/>
  </si>
  <si>
    <t>FCV</t>
    <phoneticPr fontId="3"/>
  </si>
  <si>
    <t>バッテリー交換式電気自動車(改造)</t>
    <rPh sb="5" eb="8">
      <t>コウカンシキ</t>
    </rPh>
    <rPh sb="8" eb="13">
      <t>デンキジドウシャ</t>
    </rPh>
    <rPh sb="14" eb="16">
      <t>カイゾウ</t>
    </rPh>
    <phoneticPr fontId="3"/>
  </si>
  <si>
    <t>水素内燃機関型自動車(改造)</t>
    <rPh sb="0" eb="2">
      <t>スイソ</t>
    </rPh>
    <rPh sb="2" eb="4">
      <t>ナイネン</t>
    </rPh>
    <rPh sb="4" eb="6">
      <t>キカン</t>
    </rPh>
    <rPh sb="6" eb="7">
      <t>カタ</t>
    </rPh>
    <rPh sb="7" eb="10">
      <t>ジドウシャ</t>
    </rPh>
    <rPh sb="11" eb="13">
      <t>カイゾウ</t>
    </rPh>
    <phoneticPr fontId="3"/>
  </si>
  <si>
    <r>
      <rPr>
        <sz val="10"/>
        <color theme="1"/>
        <rFont val="ＭＳ Ｐ明朝"/>
        <family val="1"/>
        <charset val="128"/>
      </rPr>
      <t>区分</t>
    </r>
    <r>
      <rPr>
        <vertAlign val="superscript"/>
        <sz val="10"/>
        <color theme="1"/>
        <rFont val="ＭＳ Ｐ明朝"/>
        <family val="1"/>
        <charset val="128"/>
      </rPr>
      <t>注４</t>
    </r>
    <r>
      <rPr>
        <sz val="10"/>
        <color theme="1"/>
        <rFont val="ＭＳ Ｐ明朝"/>
        <family val="1"/>
        <charset val="128"/>
      </rPr>
      <t>＊</t>
    </r>
    <rPh sb="0" eb="2">
      <t>クブン</t>
    </rPh>
    <rPh sb="2" eb="3">
      <t>チュウ</t>
    </rPh>
    <phoneticPr fontId="3"/>
  </si>
  <si>
    <t>軽自動車(バン)</t>
    <rPh sb="0" eb="4">
      <t>ケイジドウシャ</t>
    </rPh>
    <phoneticPr fontId="3"/>
  </si>
  <si>
    <t>軽自動車(トラック)</t>
    <rPh sb="0" eb="4">
      <t>ケイジドウシャ</t>
    </rPh>
    <phoneticPr fontId="3"/>
  </si>
  <si>
    <t>トラクタ</t>
    <phoneticPr fontId="3"/>
  </si>
  <si>
    <t>トラック(小型)</t>
    <rPh sb="5" eb="7">
      <t>コガタ</t>
    </rPh>
    <phoneticPr fontId="3"/>
  </si>
  <si>
    <t>トラック(中型)</t>
    <rPh sb="5" eb="7">
      <t>チュウガタ</t>
    </rPh>
    <phoneticPr fontId="3"/>
  </si>
  <si>
    <t>トラック(大型)</t>
    <rPh sb="5" eb="7">
      <t>オオガタ</t>
    </rPh>
    <phoneticPr fontId="3"/>
  </si>
  <si>
    <t>登録番号</t>
    <rPh sb="0" eb="4">
      <t>トウロクバンゴウ</t>
    </rPh>
    <phoneticPr fontId="3"/>
  </si>
  <si>
    <t>車台番号</t>
    <rPh sb="0" eb="4">
      <t>シャダイバンゴウ</t>
    </rPh>
    <phoneticPr fontId="3"/>
  </si>
  <si>
    <r>
      <t>車名</t>
    </r>
    <r>
      <rPr>
        <vertAlign val="superscript"/>
        <sz val="11"/>
        <color theme="1"/>
        <rFont val="ＭＳ Ｐ明朝"/>
        <family val="1"/>
        <charset val="128"/>
      </rPr>
      <t>注５</t>
    </r>
    <rPh sb="0" eb="2">
      <t>シャメイ</t>
    </rPh>
    <rPh sb="2" eb="3">
      <t>チュウ</t>
    </rPh>
    <phoneticPr fontId="3"/>
  </si>
  <si>
    <r>
      <t>通称名</t>
    </r>
    <r>
      <rPr>
        <vertAlign val="superscript"/>
        <sz val="11"/>
        <color theme="1"/>
        <rFont val="ＭＳ Ｐ明朝"/>
        <family val="1"/>
        <charset val="128"/>
      </rPr>
      <t>注５</t>
    </r>
    <rPh sb="0" eb="3">
      <t>ツウショウメイ</t>
    </rPh>
    <rPh sb="3" eb="4">
      <t>チュウ</t>
    </rPh>
    <phoneticPr fontId="3"/>
  </si>
  <si>
    <r>
      <rPr>
        <sz val="11"/>
        <color theme="1"/>
        <rFont val="ＭＳ Ｐ明朝"/>
        <family val="1"/>
        <charset val="128"/>
      </rPr>
      <t>型式</t>
    </r>
    <r>
      <rPr>
        <vertAlign val="superscript"/>
        <sz val="11"/>
        <color theme="1"/>
        <rFont val="ＭＳ Ｐ明朝"/>
        <family val="1"/>
        <charset val="128"/>
      </rPr>
      <t>注５</t>
    </r>
    <rPh sb="0" eb="2">
      <t>カタシキ</t>
    </rPh>
    <rPh sb="2" eb="3">
      <t>チュウ</t>
    </rPh>
    <phoneticPr fontId="3"/>
  </si>
  <si>
    <t>-</t>
    <phoneticPr fontId="3"/>
  </si>
  <si>
    <r>
      <t>バッテリーサイズ等</t>
    </r>
    <r>
      <rPr>
        <vertAlign val="superscript"/>
        <sz val="9"/>
        <color theme="1"/>
        <rFont val="ＭＳ Ｐ明朝"/>
        <family val="1"/>
        <charset val="128"/>
      </rPr>
      <t>注１２</t>
    </r>
    <rPh sb="8" eb="9">
      <t>ナド</t>
    </rPh>
    <rPh sb="9" eb="10">
      <t>チュウ</t>
    </rPh>
    <phoneticPr fontId="3"/>
  </si>
  <si>
    <t>抵当権の有無＊</t>
    <rPh sb="0" eb="3">
      <t>テイトウケン</t>
    </rPh>
    <rPh sb="4" eb="6">
      <t>ウム</t>
    </rPh>
    <phoneticPr fontId="3"/>
  </si>
  <si>
    <t>有</t>
    <rPh sb="0" eb="1">
      <t>ア</t>
    </rPh>
    <phoneticPr fontId="3"/>
  </si>
  <si>
    <t>無</t>
    <rPh sb="0" eb="1">
      <t>ナ</t>
    </rPh>
    <phoneticPr fontId="3"/>
  </si>
  <si>
    <r>
      <t>補助事業完了日</t>
    </r>
    <r>
      <rPr>
        <vertAlign val="superscript"/>
        <sz val="11"/>
        <color theme="1"/>
        <rFont val="ＭＳ Ｐ明朝"/>
        <family val="1"/>
        <charset val="128"/>
      </rPr>
      <t>注６</t>
    </r>
    <rPh sb="0" eb="4">
      <t>ホジョジギョウ</t>
    </rPh>
    <rPh sb="4" eb="7">
      <t>カンリョウビ</t>
    </rPh>
    <rPh sb="7" eb="8">
      <t>チュウ</t>
    </rPh>
    <phoneticPr fontId="3"/>
  </si>
  <si>
    <t>補助金交付申請額(１台分)</t>
    <rPh sb="0" eb="8">
      <t>ホジョキンコウフシンセイガク</t>
    </rPh>
    <rPh sb="10" eb="11">
      <t>ダイ</t>
    </rPh>
    <rPh sb="11" eb="12">
      <t>ブン</t>
    </rPh>
    <phoneticPr fontId="3"/>
  </si>
  <si>
    <t>金額</t>
    <rPh sb="0" eb="2">
      <t>キンガク</t>
    </rPh>
    <phoneticPr fontId="3"/>
  </si>
  <si>
    <t>(１)補助対象経費（補助対象車両価格）</t>
    <rPh sb="3" eb="5">
      <t>ホジョ</t>
    </rPh>
    <rPh sb="5" eb="7">
      <t>タイショウ</t>
    </rPh>
    <rPh sb="7" eb="9">
      <t>ケイヒ</t>
    </rPh>
    <rPh sb="10" eb="12">
      <t>ホジョ</t>
    </rPh>
    <rPh sb="12" eb="14">
      <t>タイショウ</t>
    </rPh>
    <rPh sb="14" eb="16">
      <t>シャリョウ</t>
    </rPh>
    <rPh sb="16" eb="18">
      <t>カカク</t>
    </rPh>
    <phoneticPr fontId="3"/>
  </si>
  <si>
    <t>円</t>
    <rPh sb="0" eb="1">
      <t>エン</t>
    </rPh>
    <phoneticPr fontId="3"/>
  </si>
  <si>
    <t>（２）寄付金その他の収入</t>
    <phoneticPr fontId="3"/>
  </si>
  <si>
    <t>（３）補助対象経費支出額（（１）―（２））</t>
    <phoneticPr fontId="3"/>
  </si>
  <si>
    <r>
      <t>（４）基準額</t>
    </r>
    <r>
      <rPr>
        <vertAlign val="superscript"/>
        <sz val="11"/>
        <color theme="1"/>
        <rFont val="ＭＳ Ｐ明朝"/>
        <family val="1"/>
        <charset val="128"/>
      </rPr>
      <t>注7</t>
    </r>
    <phoneticPr fontId="3"/>
  </si>
  <si>
    <r>
      <t>（５）補助金交付申請額の算定　</t>
    </r>
    <r>
      <rPr>
        <sz val="9"/>
        <color theme="1"/>
        <rFont val="ＭＳ Ｐ明朝"/>
        <family val="1"/>
        <charset val="128"/>
      </rPr>
      <t>（３）と（４）を比較して少ない方の額</t>
    </r>
    <phoneticPr fontId="3"/>
  </si>
  <si>
    <r>
      <t xml:space="preserve">（６）補助金交付申請額
</t>
    </r>
    <r>
      <rPr>
        <sz val="8"/>
        <color theme="1"/>
        <rFont val="ＭＳ Ｐ明朝"/>
        <family val="1"/>
        <charset val="128"/>
      </rPr>
      <t>（（５）で算定した額に１，０００円未満の端数が生じた場合には、これを切り捨てるものとする）</t>
    </r>
    <phoneticPr fontId="3"/>
  </si>
  <si>
    <t>注１</t>
    <rPh sb="0" eb="1">
      <t>チュウ</t>
    </rPh>
    <phoneticPr fontId="3"/>
  </si>
  <si>
    <t>車台番号ごとに本様式（様式第１１（その６の１））を複数枚記載して添付する</t>
    <phoneticPr fontId="3"/>
  </si>
  <si>
    <t>注２</t>
    <rPh sb="0" eb="1">
      <t>チュウ</t>
    </rPh>
    <phoneticPr fontId="3"/>
  </si>
  <si>
    <t>官公庁、地方公共団体、大学、研究機関等は、その名称を記入する</t>
    <phoneticPr fontId="3"/>
  </si>
  <si>
    <t>注３</t>
    <rPh sb="0" eb="1">
      <t>チュウ</t>
    </rPh>
    <phoneticPr fontId="3"/>
  </si>
  <si>
    <t>ＢＥＶ：電気自動車、ＰＨＥＶ：プラグインハイブリッド自動車、ＦＣＶ：燃料電池自動車</t>
    <phoneticPr fontId="3"/>
  </si>
  <si>
    <t>注４</t>
    <rPh sb="0" eb="1">
      <t>チュウ</t>
    </rPh>
    <phoneticPr fontId="3"/>
  </si>
  <si>
    <t>補助対象車両の区分における大型、中型、小型とは、</t>
    <phoneticPr fontId="3"/>
  </si>
  <si>
    <t>大型車　車両総重量（GVW）１２ｔ超</t>
    <phoneticPr fontId="3"/>
  </si>
  <si>
    <t>中型車　車両総重量（GVW）７．５t超１２ｔ以下</t>
    <phoneticPr fontId="3"/>
  </si>
  <si>
    <t>小型車　車両総重量（GVW）２．５t超７．５ｔ以下</t>
    <phoneticPr fontId="3"/>
  </si>
  <si>
    <t>注５</t>
    <rPh sb="0" eb="1">
      <t>チュウ</t>
    </rPh>
    <phoneticPr fontId="3"/>
  </si>
  <si>
    <t>「事前登録された補助対象車両情報」に記載されている車名、通称名、型式であること</t>
    <phoneticPr fontId="3"/>
  </si>
  <si>
    <t>注６</t>
    <rPh sb="0" eb="1">
      <t>チュウ</t>
    </rPh>
    <phoneticPr fontId="3"/>
  </si>
  <si>
    <t>補助対象車両の登録日</t>
    <phoneticPr fontId="3"/>
  </si>
  <si>
    <t>注７</t>
    <rPh sb="0" eb="1">
      <t>チュウ</t>
    </rPh>
    <phoneticPr fontId="3"/>
  </si>
  <si>
    <t>補助対象経費は車両代の諸経費、消費税は含まない</t>
    <phoneticPr fontId="3"/>
  </si>
  <si>
    <t>注８</t>
    <rPh sb="0" eb="1">
      <t>チュウ</t>
    </rPh>
    <phoneticPr fontId="3"/>
  </si>
  <si>
    <t>基準額：「事前登録された補助対象車両情報」に記載された基準額</t>
    <phoneticPr fontId="3"/>
  </si>
  <si>
    <t>注９</t>
    <rPh sb="0" eb="1">
      <t>チュウ</t>
    </rPh>
    <phoneticPr fontId="3"/>
  </si>
  <si>
    <t>本書式の記入で誤記入があった場合は、様式第１１の捨印にて修正する。（金額以外）</t>
    <phoneticPr fontId="3"/>
  </si>
  <si>
    <t>注１０</t>
    <rPh sb="0" eb="1">
      <t>チュウ</t>
    </rPh>
    <phoneticPr fontId="3"/>
  </si>
  <si>
    <t>バッテリーサイズ等で基準額が異なる場合は記入する</t>
    <phoneticPr fontId="3"/>
  </si>
  <si>
    <t>トラックを報告する場合</t>
    <rPh sb="5" eb="7">
      <t>ホウコク</t>
    </rPh>
    <rPh sb="9" eb="11">
      <t>バアイ</t>
    </rPh>
    <phoneticPr fontId="3"/>
  </si>
  <si>
    <t>リース 料 金 算 定 根 拠 明 細 書</t>
    <rPh sb="4" eb="5">
      <t>リョウ</t>
    </rPh>
    <rPh sb="6" eb="7">
      <t>キン</t>
    </rPh>
    <rPh sb="8" eb="9">
      <t>サン</t>
    </rPh>
    <rPh sb="10" eb="11">
      <t>サダム</t>
    </rPh>
    <rPh sb="12" eb="13">
      <t>ネ</t>
    </rPh>
    <rPh sb="14" eb="15">
      <t>キョ</t>
    </rPh>
    <rPh sb="16" eb="17">
      <t>メイ</t>
    </rPh>
    <rPh sb="18" eb="19">
      <t>ホソ</t>
    </rPh>
    <rPh sb="20" eb="21">
      <t>ショ</t>
    </rPh>
    <phoneticPr fontId="14"/>
  </si>
  <si>
    <t>申請者
氏名又は名称</t>
    <rPh sb="0" eb="3">
      <t>シンセイシャ</t>
    </rPh>
    <rPh sb="4" eb="6">
      <t>シメイ</t>
    </rPh>
    <rPh sb="6" eb="7">
      <t>マタ</t>
    </rPh>
    <rPh sb="8" eb="10">
      <t>メイショウ</t>
    </rPh>
    <phoneticPr fontId="14"/>
  </si>
  <si>
    <t>車名</t>
    <rPh sb="0" eb="1">
      <t>クルマ</t>
    </rPh>
    <rPh sb="1" eb="2">
      <t>メイ</t>
    </rPh>
    <phoneticPr fontId="14"/>
  </si>
  <si>
    <t>：</t>
    <phoneticPr fontId="14"/>
  </si>
  <si>
    <t>型式</t>
    <rPh sb="0" eb="1">
      <t>カタ</t>
    </rPh>
    <rPh sb="1" eb="2">
      <t>シキ</t>
    </rPh>
    <phoneticPr fontId="14"/>
  </si>
  <si>
    <t>登録番号</t>
    <rPh sb="0" eb="2">
      <t>トウロク</t>
    </rPh>
    <rPh sb="2" eb="4">
      <t>バンゴウ</t>
    </rPh>
    <phoneticPr fontId="14"/>
  </si>
  <si>
    <t>貸与先</t>
    <rPh sb="0" eb="1">
      <t>カシ</t>
    </rPh>
    <rPh sb="1" eb="2">
      <t>クミ</t>
    </rPh>
    <rPh sb="2" eb="3">
      <t>サキ</t>
    </rPh>
    <phoneticPr fontId="14"/>
  </si>
  <si>
    <t>貸与月数</t>
    <rPh sb="0" eb="1">
      <t>カシ</t>
    </rPh>
    <rPh sb="1" eb="2">
      <t>クミ</t>
    </rPh>
    <rPh sb="2" eb="3">
      <t>ツキ</t>
    </rPh>
    <rPh sb="3" eb="4">
      <t>カズ</t>
    </rPh>
    <phoneticPr fontId="14"/>
  </si>
  <si>
    <t>ヶ月</t>
    <rPh sb="1" eb="2">
      <t>ゲツ</t>
    </rPh>
    <phoneticPr fontId="14"/>
  </si>
  <si>
    <t>単位：円、消費税抜き</t>
    <rPh sb="0" eb="2">
      <t>タンイ</t>
    </rPh>
    <rPh sb="3" eb="4">
      <t>エン</t>
    </rPh>
    <rPh sb="5" eb="8">
      <t>ショウヒゼイ</t>
    </rPh>
    <rPh sb="8" eb="9">
      <t>ヌ</t>
    </rPh>
    <phoneticPr fontId="14"/>
  </si>
  <si>
    <t>項目</t>
    <rPh sb="0" eb="2">
      <t>コウモク</t>
    </rPh>
    <phoneticPr fontId="14"/>
  </si>
  <si>
    <t>通常料金</t>
    <rPh sb="0" eb="2">
      <t>ツウジョウ</t>
    </rPh>
    <rPh sb="2" eb="4">
      <t>リョウキン</t>
    </rPh>
    <phoneticPr fontId="14"/>
  </si>
  <si>
    <t>補助金適用料金</t>
    <rPh sb="0" eb="3">
      <t>ホジョキン</t>
    </rPh>
    <rPh sb="3" eb="5">
      <t>テキヨウ</t>
    </rPh>
    <rPh sb="5" eb="7">
      <t>リョウキン</t>
    </rPh>
    <phoneticPr fontId="14"/>
  </si>
  <si>
    <t>備　　　考</t>
    <phoneticPr fontId="14"/>
  </si>
  <si>
    <t>車両価格</t>
    <rPh sb="0" eb="2">
      <t>シャリョウ</t>
    </rPh>
    <rPh sb="2" eb="4">
      <t>カカク</t>
    </rPh>
    <phoneticPr fontId="14"/>
  </si>
  <si>
    <t>補助金</t>
    <rPh sb="0" eb="3">
      <t>ホジョキン</t>
    </rPh>
    <phoneticPr fontId="14"/>
  </si>
  <si>
    <t>▲</t>
    <phoneticPr fontId="14"/>
  </si>
  <si>
    <t>小計(①)</t>
    <rPh sb="0" eb="2">
      <t>ショウケイ</t>
    </rPh>
    <phoneticPr fontId="14"/>
  </si>
  <si>
    <t>諸税等</t>
    <rPh sb="0" eb="1">
      <t>ショ</t>
    </rPh>
    <rPh sb="1" eb="2">
      <t>ゼイ</t>
    </rPh>
    <rPh sb="2" eb="3">
      <t>トウ</t>
    </rPh>
    <phoneticPr fontId="14"/>
  </si>
  <si>
    <t>金利等</t>
    <rPh sb="0" eb="2">
      <t>キンリ</t>
    </rPh>
    <rPh sb="2" eb="3">
      <t>ナド</t>
    </rPh>
    <phoneticPr fontId="14"/>
  </si>
  <si>
    <t>小計(②)</t>
    <rPh sb="0" eb="2">
      <t>ショウケイ</t>
    </rPh>
    <phoneticPr fontId="14"/>
  </si>
  <si>
    <t>残存価格(③)</t>
    <rPh sb="0" eb="2">
      <t>ザンソン</t>
    </rPh>
    <rPh sb="2" eb="4">
      <t>カカク</t>
    </rPh>
    <phoneticPr fontId="14"/>
  </si>
  <si>
    <t>合計(①+②-③)</t>
    <rPh sb="0" eb="2">
      <t>ゴウケイ</t>
    </rPh>
    <phoneticPr fontId="14"/>
  </si>
  <si>
    <t>差</t>
    <rPh sb="0" eb="1">
      <t>サ</t>
    </rPh>
    <phoneticPr fontId="3"/>
  </si>
  <si>
    <t>リース料月額</t>
    <rPh sb="3" eb="4">
      <t>リョウ</t>
    </rPh>
    <rPh sb="4" eb="6">
      <t>ゲツガク</t>
    </rPh>
    <phoneticPr fontId="14"/>
  </si>
  <si>
    <t>※車両価格は様式第１１(その６の１)の補助対象経費とする</t>
    <rPh sb="1" eb="3">
      <t>シャリョウ</t>
    </rPh>
    <rPh sb="3" eb="5">
      <t>カカク</t>
    </rPh>
    <rPh sb="6" eb="8">
      <t>ヨウシキ</t>
    </rPh>
    <rPh sb="8" eb="9">
      <t>ダイ</t>
    </rPh>
    <rPh sb="19" eb="21">
      <t>ホジョ</t>
    </rPh>
    <rPh sb="21" eb="23">
      <t>タイショウ</t>
    </rPh>
    <rPh sb="23" eb="25">
      <t>ケイヒ</t>
    </rPh>
    <phoneticPr fontId="14"/>
  </si>
  <si>
    <t>リース料合計→</t>
    <rPh sb="3" eb="4">
      <t>リョウ</t>
    </rPh>
    <rPh sb="4" eb="6">
      <t>ゴウケイ</t>
    </rPh>
    <phoneticPr fontId="14"/>
  </si>
  <si>
    <t>←合計（①＋②-③）と同じであること</t>
    <rPh sb="1" eb="3">
      <t>ゴウケイ</t>
    </rPh>
    <rPh sb="11" eb="12">
      <t>オナ</t>
    </rPh>
    <phoneticPr fontId="14"/>
  </si>
  <si>
    <t>（貸与月数ｘリース料月額）</t>
    <rPh sb="1" eb="3">
      <t>タイヨ</t>
    </rPh>
    <rPh sb="3" eb="5">
      <t>ゲッスウ</t>
    </rPh>
    <rPh sb="9" eb="10">
      <t>リョウ</t>
    </rPh>
    <rPh sb="10" eb="12">
      <t>ゲツガク</t>
    </rPh>
    <phoneticPr fontId="14"/>
  </si>
  <si>
    <t>回</t>
    <rPh sb="0" eb="1">
      <t>カイ</t>
    </rPh>
    <phoneticPr fontId="14"/>
  </si>
  <si>
    <t>前払い金等</t>
    <rPh sb="0" eb="2">
      <t>マエバラ</t>
    </rPh>
    <rPh sb="3" eb="4">
      <t>キン</t>
    </rPh>
    <rPh sb="4" eb="5">
      <t>トウ</t>
    </rPh>
    <phoneticPr fontId="14"/>
  </si>
  <si>
    <t>頭金として</t>
    <rPh sb="0" eb="2">
      <t>アタマキン</t>
    </rPh>
    <phoneticPr fontId="14"/>
  </si>
  <si>
    <t>リース料合計＋前払い金</t>
    <rPh sb="3" eb="4">
      <t>リョウ</t>
    </rPh>
    <rPh sb="4" eb="6">
      <t>ゴウケイ</t>
    </rPh>
    <rPh sb="7" eb="9">
      <t>マエバラ</t>
    </rPh>
    <rPh sb="10" eb="11">
      <t>キン</t>
    </rPh>
    <phoneticPr fontId="14"/>
  </si>
  <si>
    <t>（貸与月数ｘリース料月額）＋前払い金</t>
    <rPh sb="1" eb="3">
      <t>タイヨ</t>
    </rPh>
    <rPh sb="3" eb="5">
      <t>ゲッスウ</t>
    </rPh>
    <rPh sb="9" eb="10">
      <t>リョウ</t>
    </rPh>
    <rPh sb="10" eb="12">
      <t>ゲツガク</t>
    </rPh>
    <rPh sb="14" eb="16">
      <t>マエバラ</t>
    </rPh>
    <rPh sb="17" eb="18">
      <t>キン</t>
    </rPh>
    <phoneticPr fontId="14"/>
  </si>
  <si>
    <t>令和５年度（補正予算）商用車の電動化促進事業</t>
    <rPh sb="0" eb="2">
      <t>レイワ</t>
    </rPh>
    <rPh sb="3" eb="5">
      <t>ネンド</t>
    </rPh>
    <rPh sb="6" eb="10">
      <t>ホセイヨサン</t>
    </rPh>
    <rPh sb="11" eb="14">
      <t>ショウヨウシャ</t>
    </rPh>
    <rPh sb="15" eb="22">
      <t>デンドウカソクシンジギョウ</t>
    </rPh>
    <phoneticPr fontId="3"/>
  </si>
  <si>
    <t>電子メール申請（jGrants申請含む）の場合には、申請書類にこのExcelファイルを添付してください。</t>
    <rPh sb="0" eb="2">
      <t>デンシ</t>
    </rPh>
    <rPh sb="5" eb="7">
      <t>シンセイ</t>
    </rPh>
    <rPh sb="15" eb="17">
      <t>シンセイ</t>
    </rPh>
    <rPh sb="17" eb="18">
      <t>フク</t>
    </rPh>
    <rPh sb="21" eb="23">
      <t>バアイ</t>
    </rPh>
    <rPh sb="26" eb="30">
      <t>シンセイショルイ</t>
    </rPh>
    <rPh sb="43" eb="45">
      <t>テンプ</t>
    </rPh>
    <phoneticPr fontId="3"/>
  </si>
  <si>
    <t>…入力必須</t>
    <rPh sb="1" eb="3">
      <t>ニュウリョク</t>
    </rPh>
    <rPh sb="3" eb="5">
      <t>ヒッス</t>
    </rPh>
    <phoneticPr fontId="3"/>
  </si>
  <si>
    <t>…必要な場合入力</t>
    <rPh sb="1" eb="3">
      <t>ヒツヨウ</t>
    </rPh>
    <rPh sb="4" eb="6">
      <t>バアイ</t>
    </rPh>
    <rPh sb="6" eb="8">
      <t>ニュウリョク</t>
    </rPh>
    <phoneticPr fontId="3"/>
  </si>
  <si>
    <t>…入力不要</t>
    <rPh sb="1" eb="5">
      <t>ニュウリョクフヨウ</t>
    </rPh>
    <phoneticPr fontId="3"/>
  </si>
  <si>
    <t>…自動算出のため入力不要</t>
    <rPh sb="1" eb="5">
      <t>ジドウサンシュツ</t>
    </rPh>
    <rPh sb="8" eb="10">
      <t>ニュウリョク</t>
    </rPh>
    <rPh sb="10" eb="12">
      <t>フヨウ</t>
    </rPh>
    <phoneticPr fontId="3"/>
  </si>
  <si>
    <t>…エラーのため、エラー内容を確認してください</t>
    <rPh sb="11" eb="13">
      <t>ナイヨウ</t>
    </rPh>
    <rPh sb="14" eb="16">
      <t>カクニン</t>
    </rPh>
    <phoneticPr fontId="3"/>
  </si>
  <si>
    <t>DFSKor不明</t>
    <rPh sb="6" eb="8">
      <t>フメイ</t>
    </rPh>
    <phoneticPr fontId="3"/>
  </si>
  <si>
    <t>柳州五菱</t>
    <rPh sb="0" eb="1">
      <t>ヤナギ</t>
    </rPh>
    <rPh sb="1" eb="2">
      <t>シュウ</t>
    </rPh>
    <rPh sb="2" eb="3">
      <t>ゴ</t>
    </rPh>
    <rPh sb="3" eb="4">
      <t>ヒシ</t>
    </rPh>
    <phoneticPr fontId="3"/>
  </si>
  <si>
    <t>CENNTROor不明</t>
    <rPh sb="9" eb="11">
      <t>フメイ</t>
    </rPh>
    <phoneticPr fontId="3"/>
  </si>
  <si>
    <t>不明</t>
    <rPh sb="0" eb="2">
      <t>フメイ</t>
    </rPh>
    <phoneticPr fontId="3"/>
  </si>
  <si>
    <t>三菱</t>
    <rPh sb="0" eb="2">
      <t>ミツビシ</t>
    </rPh>
    <phoneticPr fontId="3"/>
  </si>
  <si>
    <t>日野</t>
    <rPh sb="0" eb="2">
      <t>ヒノ</t>
    </rPh>
    <phoneticPr fontId="3"/>
  </si>
  <si>
    <t>三菱ふそう</t>
    <rPh sb="0" eb="2">
      <t>ミツビシ</t>
    </rPh>
    <phoneticPr fontId="3"/>
  </si>
  <si>
    <t>いすゞ</t>
    <phoneticPr fontId="3"/>
  </si>
  <si>
    <t>トヨタ</t>
    <phoneticPr fontId="3"/>
  </si>
  <si>
    <t>申請番号</t>
    <rPh sb="0" eb="4">
      <t>シンセイバンゴウ</t>
    </rPh>
    <phoneticPr fontId="3"/>
  </si>
  <si>
    <t>F1V</t>
    <phoneticPr fontId="3"/>
  </si>
  <si>
    <t>ASF2.0</t>
    <phoneticPr fontId="3"/>
  </si>
  <si>
    <t>ELEMO-K</t>
    <phoneticPr fontId="3"/>
  </si>
  <si>
    <t>OHKUMA-LV270L</t>
    <phoneticPr fontId="3"/>
  </si>
  <si>
    <t>MINICAB MiEV 2シーター</t>
    <phoneticPr fontId="3"/>
  </si>
  <si>
    <t>デュトロZ EV</t>
    <phoneticPr fontId="3"/>
  </si>
  <si>
    <t>eCanter</t>
    <phoneticPr fontId="3"/>
  </si>
  <si>
    <t>エルフ mio EV</t>
    <phoneticPr fontId="3"/>
  </si>
  <si>
    <t>FC小型トラック</t>
    <rPh sb="2" eb="4">
      <t>コガタ</t>
    </rPh>
    <phoneticPr fontId="3"/>
  </si>
  <si>
    <t>F1T</t>
    <phoneticPr fontId="3"/>
  </si>
  <si>
    <t>ELEMO</t>
    <phoneticPr fontId="3"/>
  </si>
  <si>
    <t>OHKUMA-TX200L</t>
    <phoneticPr fontId="3"/>
  </si>
  <si>
    <t>MINICAB MiEV 4シーター</t>
    <phoneticPr fontId="3"/>
  </si>
  <si>
    <t>エルフ EV</t>
    <phoneticPr fontId="3"/>
  </si>
  <si>
    <t>F1VS</t>
    <phoneticPr fontId="3"/>
  </si>
  <si>
    <t>ELEMO-L</t>
    <phoneticPr fontId="3"/>
  </si>
  <si>
    <t>WS5040XXYBEV</t>
    <phoneticPr fontId="3"/>
  </si>
  <si>
    <t>MINICAB EV 2シーター</t>
    <phoneticPr fontId="3"/>
  </si>
  <si>
    <t>F1TS</t>
    <phoneticPr fontId="3"/>
  </si>
  <si>
    <t>MINICAB EV 4シーター</t>
    <phoneticPr fontId="3"/>
  </si>
  <si>
    <t>型式(左側)</t>
    <rPh sb="0" eb="2">
      <t>カタシキ</t>
    </rPh>
    <rPh sb="3" eb="5">
      <t>ヒダリガワ</t>
    </rPh>
    <phoneticPr fontId="3"/>
  </si>
  <si>
    <t>ZAB</t>
    <phoneticPr fontId="3"/>
  </si>
  <si>
    <t>2RG</t>
    <phoneticPr fontId="3"/>
  </si>
  <si>
    <t>2PG</t>
    <phoneticPr fontId="3"/>
  </si>
  <si>
    <t>型式(右側)</t>
    <rPh sb="0" eb="2">
      <t>カタシキ</t>
    </rPh>
    <rPh sb="3" eb="5">
      <t>ミギガワ</t>
    </rPh>
    <phoneticPr fontId="3"/>
  </si>
  <si>
    <t>WA20VP</t>
    <phoneticPr fontId="3"/>
  </si>
  <si>
    <t>FEB80改</t>
    <rPh sb="5" eb="6">
      <t>カイ</t>
    </rPh>
    <phoneticPr fontId="3"/>
  </si>
  <si>
    <t>FEBS0改</t>
    <rPh sb="5" eb="6">
      <t>カイ</t>
    </rPh>
    <phoneticPr fontId="3"/>
  </si>
  <si>
    <t>fumei</t>
    <phoneticPr fontId="3"/>
  </si>
  <si>
    <t>U68VHLDDD</t>
    <phoneticPr fontId="3"/>
  </si>
  <si>
    <t>NPR88AN改</t>
    <rPh sb="7" eb="8">
      <t>カイ</t>
    </rPh>
    <phoneticPr fontId="3"/>
  </si>
  <si>
    <t>U68VHLDDA</t>
    <phoneticPr fontId="3"/>
  </si>
  <si>
    <t>U69VHLDDG</t>
    <phoneticPr fontId="3"/>
  </si>
  <si>
    <t>U69VHLDDF</t>
    <phoneticPr fontId="3"/>
  </si>
  <si>
    <t>XED100V</t>
    <phoneticPr fontId="3"/>
  </si>
  <si>
    <t>XED100</t>
    <phoneticPr fontId="3"/>
  </si>
  <si>
    <t>FEAVK</t>
    <phoneticPr fontId="3"/>
  </si>
  <si>
    <t>FEBVK</t>
    <phoneticPr fontId="3"/>
  </si>
  <si>
    <t>FEB8K</t>
    <phoneticPr fontId="3"/>
  </si>
  <si>
    <t>FEC9K</t>
    <phoneticPr fontId="3"/>
  </si>
  <si>
    <t>FED9K</t>
    <phoneticPr fontId="3"/>
  </si>
  <si>
    <t>FEB8U</t>
    <phoneticPr fontId="3"/>
  </si>
  <si>
    <t>種類</t>
    <rPh sb="0" eb="2">
      <t>シュルイ</t>
    </rPh>
    <phoneticPr fontId="3"/>
  </si>
  <si>
    <t>NHR48AF</t>
    <phoneticPr fontId="3"/>
  </si>
  <si>
    <t>区分</t>
    <rPh sb="0" eb="2">
      <t>クブン</t>
    </rPh>
    <phoneticPr fontId="3"/>
  </si>
  <si>
    <t>NJR48AF</t>
    <phoneticPr fontId="3"/>
  </si>
  <si>
    <t>NJR48AM</t>
    <phoneticPr fontId="3"/>
  </si>
  <si>
    <t>車名</t>
    <rPh sb="0" eb="2">
      <t>シャメイ</t>
    </rPh>
    <phoneticPr fontId="3"/>
  </si>
  <si>
    <t>NLR48AM</t>
    <phoneticPr fontId="3"/>
  </si>
  <si>
    <t>通称名</t>
    <rPh sb="0" eb="3">
      <t>ツウショウメイ</t>
    </rPh>
    <phoneticPr fontId="3"/>
  </si>
  <si>
    <t>NPR48AM</t>
    <phoneticPr fontId="3"/>
  </si>
  <si>
    <t>型式</t>
    <rPh sb="0" eb="2">
      <t>カタシキ</t>
    </rPh>
    <phoneticPr fontId="3"/>
  </si>
  <si>
    <t>バッテリーサイズ</t>
    <phoneticPr fontId="3"/>
  </si>
  <si>
    <t>基準額式</t>
    <rPh sb="0" eb="3">
      <t>キジュンガク</t>
    </rPh>
    <rPh sb="3" eb="4">
      <t>シキ</t>
    </rPh>
    <phoneticPr fontId="3"/>
  </si>
  <si>
    <t>バッテリー</t>
    <phoneticPr fontId="3"/>
  </si>
  <si>
    <t>合計</t>
    <rPh sb="0" eb="2">
      <t>ゴウケイ</t>
    </rPh>
    <phoneticPr fontId="3"/>
  </si>
  <si>
    <t>基準額</t>
    <rPh sb="0" eb="3">
      <t>キジュンガク</t>
    </rPh>
    <phoneticPr fontId="3"/>
  </si>
  <si>
    <t>事業用</t>
    <rPh sb="0" eb="3">
      <t>ジギョウヨウ</t>
    </rPh>
    <phoneticPr fontId="3"/>
  </si>
  <si>
    <t>自家用</t>
    <rPh sb="0" eb="3">
      <t>ジカヨウ</t>
    </rPh>
    <phoneticPr fontId="3"/>
  </si>
  <si>
    <t>車両の詳細情報(新規車検証の情報)</t>
    <rPh sb="0" eb="2">
      <t>シャリョウ</t>
    </rPh>
    <rPh sb="3" eb="5">
      <t>ショウサイ</t>
    </rPh>
    <rPh sb="5" eb="7">
      <t>ジョウホウ</t>
    </rPh>
    <rPh sb="8" eb="13">
      <t>シンキシャケンショウ</t>
    </rPh>
    <rPh sb="14" eb="16">
      <t>ジョウホウ</t>
    </rPh>
    <phoneticPr fontId="3"/>
  </si>
  <si>
    <t>所有者名義</t>
    <rPh sb="0" eb="5">
      <t>ショユウシャメイギ</t>
    </rPh>
    <phoneticPr fontId="3"/>
  </si>
  <si>
    <t>車両の新規登録日</t>
    <rPh sb="0" eb="2">
      <t>シャリョウ</t>
    </rPh>
    <rPh sb="3" eb="5">
      <t>シンキ</t>
    </rPh>
    <rPh sb="5" eb="8">
      <t>トウロクビ</t>
    </rPh>
    <phoneticPr fontId="3"/>
  </si>
  <si>
    <t>使用者名義</t>
    <rPh sb="0" eb="5">
      <t>シヨウシャメイギ</t>
    </rPh>
    <phoneticPr fontId="3"/>
  </si>
  <si>
    <t>CENNTROor不明</t>
    <phoneticPr fontId="3"/>
  </si>
  <si>
    <t>自家用・事業用の別</t>
    <rPh sb="0" eb="3">
      <t>ジカヨウ</t>
    </rPh>
    <rPh sb="4" eb="7">
      <t>ジギョウヨウ</t>
    </rPh>
    <rPh sb="8" eb="9">
      <t>ベツ</t>
    </rPh>
    <phoneticPr fontId="3"/>
  </si>
  <si>
    <t>抵当権の有無</t>
    <rPh sb="0" eb="3">
      <t>テイトウケン</t>
    </rPh>
    <rPh sb="4" eb="6">
      <t>ウム</t>
    </rPh>
    <phoneticPr fontId="3"/>
  </si>
  <si>
    <t>補助対象経費(補助対象車両価格)</t>
    <rPh sb="0" eb="6">
      <t>ホジョタイショウケイヒ</t>
    </rPh>
    <rPh sb="7" eb="11">
      <t>ホジョタイショウ</t>
    </rPh>
    <rPh sb="11" eb="15">
      <t>シャリョウカカク</t>
    </rPh>
    <phoneticPr fontId="3"/>
  </si>
  <si>
    <t>寄付金その他の収入</t>
    <rPh sb="0" eb="3">
      <t>キフキン</t>
    </rPh>
    <rPh sb="5" eb="6">
      <t>タ</t>
    </rPh>
    <rPh sb="7" eb="9">
      <t>シュウニュウ</t>
    </rPh>
    <phoneticPr fontId="3"/>
  </si>
  <si>
    <t>補助対象経費支出額</t>
    <rPh sb="0" eb="6">
      <t>ホジョタイショウケイヒ</t>
    </rPh>
    <rPh sb="6" eb="8">
      <t>シシュツ</t>
    </rPh>
    <rPh sb="8" eb="9">
      <t>ガク</t>
    </rPh>
    <phoneticPr fontId="3"/>
  </si>
  <si>
    <t>補助金交付の申請額算定</t>
    <rPh sb="0" eb="5">
      <t>ホジョキンコウフ</t>
    </rPh>
    <rPh sb="6" eb="9">
      <t>シンセイガク</t>
    </rPh>
    <rPh sb="9" eb="11">
      <t>サンテイ</t>
    </rPh>
    <phoneticPr fontId="3"/>
  </si>
  <si>
    <t>補助金交付申請額</t>
    <rPh sb="0" eb="8">
      <t>ホジョキンコウフシンセイガク</t>
    </rPh>
    <phoneticPr fontId="3"/>
  </si>
  <si>
    <t>S</t>
    <phoneticPr fontId="3"/>
  </si>
  <si>
    <t>M</t>
    <phoneticPr fontId="3"/>
  </si>
  <si>
    <r>
      <t>＜様式第１１（その６の１）専用＞</t>
    </r>
    <r>
      <rPr>
        <b/>
        <sz val="18"/>
        <rFont val="游ゴシック"/>
        <family val="3"/>
        <charset val="128"/>
        <scheme val="minor"/>
      </rPr>
      <t>完了実績報告申請時用Excelデータシート</t>
    </r>
    <rPh sb="1" eb="4">
      <t>ヨウシキダイ</t>
    </rPh>
    <rPh sb="13" eb="15">
      <t>センヨウ</t>
    </rPh>
    <rPh sb="16" eb="18">
      <t>カンリョウ</t>
    </rPh>
    <rPh sb="18" eb="20">
      <t>ジッセキ</t>
    </rPh>
    <rPh sb="20" eb="22">
      <t>ホウコク</t>
    </rPh>
    <rPh sb="22" eb="24">
      <t>シンセイ</t>
    </rPh>
    <rPh sb="24" eb="25">
      <t>ジ</t>
    </rPh>
    <rPh sb="25" eb="26">
      <t>ヨウ</t>
    </rPh>
    <phoneticPr fontId="3"/>
  </si>
  <si>
    <r>
      <t>◆様式第１１（その6の1）は</t>
    </r>
    <r>
      <rPr>
        <b/>
        <sz val="11"/>
        <color rgb="FFFF0000"/>
        <rFont val="游ゴシック"/>
        <family val="3"/>
        <charset val="128"/>
        <scheme val="minor"/>
      </rPr>
      <t>「車両毎」に提出が必要</t>
    </r>
    <r>
      <rPr>
        <b/>
        <sz val="11"/>
        <color theme="1"/>
        <rFont val="游ゴシック"/>
        <family val="3"/>
        <charset val="128"/>
        <scheme val="minor"/>
      </rPr>
      <t>となるため、２台目以降は本Excelブックを必要な台数分作成してください。</t>
    </r>
    <rPh sb="1" eb="3">
      <t>ヨウシキ</t>
    </rPh>
    <rPh sb="3" eb="4">
      <t>ダイ</t>
    </rPh>
    <rPh sb="15" eb="18">
      <t>シャリョウゴト</t>
    </rPh>
    <rPh sb="20" eb="22">
      <t>テイシュツ</t>
    </rPh>
    <rPh sb="23" eb="25">
      <t>ヒツヨウ</t>
    </rPh>
    <rPh sb="32" eb="34">
      <t>ダイメ</t>
    </rPh>
    <rPh sb="34" eb="36">
      <t>イコウ</t>
    </rPh>
    <rPh sb="37" eb="38">
      <t>ホン</t>
    </rPh>
    <rPh sb="47" eb="49">
      <t>ヒツヨウ</t>
    </rPh>
    <rPh sb="50" eb="52">
      <t>ダイスウ</t>
    </rPh>
    <rPh sb="52" eb="53">
      <t>ブン</t>
    </rPh>
    <rPh sb="53" eb="55">
      <t>サクセイ</t>
    </rPh>
    <phoneticPr fontId="3"/>
  </si>
  <si>
    <t>メールへ添付する際のファイル名は「申請番号_様式第１１（その６の１）【〇台目】」に統一してください。※〇は何台目かを入力</t>
    <rPh sb="4" eb="6">
      <t>テンプ</t>
    </rPh>
    <rPh sb="8" eb="9">
      <t>サイ</t>
    </rPh>
    <rPh sb="14" eb="15">
      <t>メイ</t>
    </rPh>
    <rPh sb="17" eb="21">
      <t>シンセイバンゴウ</t>
    </rPh>
    <rPh sb="22" eb="25">
      <t>ヨウシキダイ</t>
    </rPh>
    <rPh sb="36" eb="38">
      <t>ダイメ</t>
    </rPh>
    <rPh sb="41" eb="43">
      <t>トウイツ</t>
    </rPh>
    <rPh sb="53" eb="56">
      <t>ナンダイメ</t>
    </rPh>
    <rPh sb="58" eb="60">
      <t>ニュウリョク</t>
    </rPh>
    <phoneticPr fontId="3"/>
  </si>
  <si>
    <t>ホンダ</t>
    <phoneticPr fontId="3"/>
  </si>
  <si>
    <t>ニッサン</t>
    <phoneticPr fontId="3"/>
  </si>
  <si>
    <t>フォトンor不明</t>
    <phoneticPr fontId="3"/>
  </si>
  <si>
    <t>N-VAN e:G</t>
    <phoneticPr fontId="3"/>
  </si>
  <si>
    <t>クリッパーEV2シーター</t>
    <phoneticPr fontId="3"/>
  </si>
  <si>
    <t>ZM6</t>
    <phoneticPr fontId="3"/>
  </si>
  <si>
    <t>N-VAN e:L2</t>
    <phoneticPr fontId="3"/>
  </si>
  <si>
    <t>クリッパーEV4シーター</t>
    <phoneticPr fontId="3"/>
  </si>
  <si>
    <t>N-VAN e:L4</t>
    <phoneticPr fontId="3"/>
  </si>
  <si>
    <t>TVC-700</t>
    <phoneticPr fontId="3"/>
  </si>
  <si>
    <t>N-VAN e:FUN</t>
    <phoneticPr fontId="3"/>
  </si>
  <si>
    <t>23MYeKクロス EV（Gビジネスパッケージグレード）</t>
    <phoneticPr fontId="3"/>
  </si>
  <si>
    <t>23MYeKクロス EV（Gグレード）</t>
    <phoneticPr fontId="3"/>
  </si>
  <si>
    <t>23MYeKクロス EV（Pグレード）</t>
    <phoneticPr fontId="3"/>
  </si>
  <si>
    <t>25MYeKクロス EV（Gビジネスパッケージグレード）</t>
    <phoneticPr fontId="3"/>
  </si>
  <si>
    <t>25MYeKクロス EV（Gグレード）</t>
    <phoneticPr fontId="3"/>
  </si>
  <si>
    <t>25MYeKクロス EV（Pグレード）</t>
    <phoneticPr fontId="3"/>
  </si>
  <si>
    <t>ZAA</t>
    <phoneticPr fontId="3"/>
  </si>
  <si>
    <t>U69VHLDDI</t>
    <phoneticPr fontId="3"/>
  </si>
  <si>
    <t>U69VHLDDH</t>
    <phoneticPr fontId="3"/>
  </si>
  <si>
    <t>JJ3AGDY</t>
    <phoneticPr fontId="3"/>
  </si>
  <si>
    <t>JJ3AGEY</t>
    <phoneticPr fontId="3"/>
  </si>
  <si>
    <t>JJ3AGFY</t>
    <phoneticPr fontId="3"/>
  </si>
  <si>
    <t>JJ3AGGY</t>
    <phoneticPr fontId="3"/>
  </si>
  <si>
    <t>U79VHLDDG</t>
    <phoneticPr fontId="3"/>
  </si>
  <si>
    <t>U79VHLDDF</t>
    <phoneticPr fontId="3"/>
  </si>
  <si>
    <t>B5AWLDCB</t>
    <phoneticPr fontId="3"/>
  </si>
  <si>
    <t>B5AWLDEB</t>
    <phoneticPr fontId="3"/>
  </si>
  <si>
    <t>貸渡し先事業者名</t>
    <rPh sb="0" eb="2">
      <t>カシワタ</t>
    </rPh>
    <rPh sb="3" eb="4">
      <t>サキ</t>
    </rPh>
    <rPh sb="4" eb="8">
      <t>ジギョウシャメイ</t>
    </rPh>
    <phoneticPr fontId="3"/>
  </si>
  <si>
    <t>申請区分</t>
    <rPh sb="0" eb="4">
      <t>シンセイクブン</t>
    </rPh>
    <phoneticPr fontId="3"/>
  </si>
  <si>
    <t>申請者社名又は名称</t>
    <rPh sb="0" eb="3">
      <t>シンセイシャ</t>
    </rPh>
    <rPh sb="3" eb="5">
      <t>シャメイ</t>
    </rPh>
    <rPh sb="5" eb="6">
      <t>マタ</t>
    </rPh>
    <rPh sb="7" eb="9">
      <t>メイショウ</t>
    </rPh>
    <phoneticPr fontId="3"/>
  </si>
  <si>
    <t>車両の詳細情報(変更登録後)※変更登録がある場合に入力</t>
    <rPh sb="0" eb="2">
      <t>シャリョウ</t>
    </rPh>
    <rPh sb="3" eb="5">
      <t>ショウサイ</t>
    </rPh>
    <rPh sb="5" eb="7">
      <t>ジョウホウ</t>
    </rPh>
    <rPh sb="8" eb="10">
      <t>ヘンコウ</t>
    </rPh>
    <rPh sb="10" eb="12">
      <t>トウロク</t>
    </rPh>
    <rPh sb="12" eb="13">
      <t>ゴ</t>
    </rPh>
    <rPh sb="15" eb="17">
      <t>ヘンコウ</t>
    </rPh>
    <rPh sb="17" eb="19">
      <t>トウロク</t>
    </rPh>
    <rPh sb="22" eb="24">
      <t>バアイ</t>
    </rPh>
    <rPh sb="25" eb="27">
      <t>ニュウリョク</t>
    </rPh>
    <phoneticPr fontId="3"/>
  </si>
  <si>
    <t>車両の登録日(変更登録日)</t>
    <rPh sb="0" eb="2">
      <t>シャリョウ</t>
    </rPh>
    <rPh sb="3" eb="6">
      <t>トウロクビ</t>
    </rPh>
    <rPh sb="7" eb="9">
      <t>ヘンコウ</t>
    </rPh>
    <rPh sb="9" eb="12">
      <t>トウロクビ</t>
    </rPh>
    <phoneticPr fontId="3"/>
  </si>
  <si>
    <t>変更登録の有無</t>
    <rPh sb="0" eb="2">
      <t>ヘンコウ</t>
    </rPh>
    <rPh sb="2" eb="4">
      <t>トウロク</t>
    </rPh>
    <rPh sb="5" eb="7">
      <t>ウム</t>
    </rPh>
    <phoneticPr fontId="3"/>
  </si>
  <si>
    <t>eAUMARK</t>
    <phoneticPr fontId="3"/>
  </si>
  <si>
    <t>U79VHLDDI</t>
    <phoneticPr fontId="3"/>
  </si>
  <si>
    <t>U79VHLDDH</t>
    <phoneticPr fontId="3"/>
  </si>
  <si>
    <t>eAUMARK</t>
    <phoneticPr fontId="3"/>
  </si>
  <si>
    <t>2024/10/9更新</t>
    <rPh sb="9" eb="11">
      <t>コウシン</t>
    </rPh>
    <phoneticPr fontId="3"/>
  </si>
  <si>
    <t>日産サクラSグレード</t>
    <rPh sb="0" eb="2">
      <t>ニッサン</t>
    </rPh>
    <phoneticPr fontId="3"/>
  </si>
  <si>
    <t>日産サクラXグレード</t>
    <rPh sb="0" eb="2">
      <t>ニッサン</t>
    </rPh>
    <phoneticPr fontId="3"/>
  </si>
  <si>
    <t>日産サクラ90周年記念車</t>
    <rPh sb="0" eb="2">
      <t>ニッサン</t>
    </rPh>
    <rPh sb="7" eb="9">
      <t>シュウネン</t>
    </rPh>
    <rPh sb="9" eb="12">
      <t>キネンシャ</t>
    </rPh>
    <phoneticPr fontId="3"/>
  </si>
  <si>
    <t>日産サクラGグレード</t>
    <rPh sb="0" eb="2">
      <t>ニッサン</t>
    </rPh>
    <phoneticPr fontId="3"/>
  </si>
  <si>
    <t>B6AW</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</si>
</sst>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e&quot;年&quot;m&quot;月&quot;d&quot;日&quot;;@"/>
    <numFmt numFmtId="177" formatCode="#,##0_ "/>
    <numFmt numFmtId="178" formatCode="0_);[Red]\(0\)"/>
    <numFmt numFmtId="179" formatCode="#,##0_);[Red]\(#,##0\)"/>
    <numFmt numFmtId="180" formatCode="0_ "/>
    <numFmt numFmtId="181" formatCode="#,##0;[Red]#,##0"/>
    <numFmt numFmtId="182" formatCode="#,##0;&quot;▲ &quot;#,##0"/>
  </numFmts>
  <fonts count="36" x14ac:knownFonts="1">
    <font>
      <sz val="11"/>
      <color theme="1"/>
      <name val="游ゴシック"/>
      <family val="2"/>
      <charset val="128"/>
      <scheme val="minor"/>
    </font>
    <font>
      <sz val="11"/>
      <color theme="1"/>
      <name val="游ゴシック"/>
      <family val="2"/>
      <charset val="128"/>
      <scheme val="minor"/>
    </font>
    <font>
      <sz val="11"/>
      <color theme="1"/>
      <name val="ＭＳ Ｐ明朝"/>
      <family val="1"/>
      <charset val="128"/>
    </font>
    <font>
      <sz val="6"/>
      <name val="游ゴシック"/>
      <family val="2"/>
      <charset val="128"/>
      <scheme val="minor"/>
    </font>
    <font>
      <vertAlign val="superscript"/>
      <sz val="11"/>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vertAlign val="superscript"/>
      <sz val="10"/>
      <color theme="1"/>
      <name val="ＭＳ Ｐ明朝"/>
      <family val="1"/>
      <charset val="128"/>
    </font>
    <font>
      <sz val="14"/>
      <color theme="1"/>
      <name val="ＭＳ Ｐ明朝"/>
      <family val="1"/>
      <charset val="128"/>
    </font>
    <font>
      <vertAlign val="superscript"/>
      <sz val="9"/>
      <color theme="1"/>
      <name val="ＭＳ Ｐ明朝"/>
      <family val="1"/>
      <charset val="128"/>
    </font>
    <font>
      <sz val="11"/>
      <name val="ＭＳ Ｐゴシック"/>
      <family val="3"/>
      <charset val="128"/>
    </font>
    <font>
      <sz val="10"/>
      <name val="ＭＳ 明朝"/>
      <family val="1"/>
      <charset val="128"/>
    </font>
    <font>
      <b/>
      <sz val="14"/>
      <name val="ＭＳ 明朝"/>
      <family val="1"/>
      <charset val="128"/>
    </font>
    <font>
      <sz val="6"/>
      <name val="ＭＳ Ｐゴシック"/>
      <family val="3"/>
      <charset val="128"/>
    </font>
    <font>
      <b/>
      <sz val="10"/>
      <name val="ＭＳ 明朝"/>
      <family val="1"/>
      <charset val="128"/>
    </font>
    <font>
      <sz val="14"/>
      <name val="ＭＳ 明朝"/>
      <family val="1"/>
      <charset val="128"/>
    </font>
    <font>
      <sz val="8"/>
      <name val="ＭＳ 明朝"/>
      <family val="1"/>
      <charset val="128"/>
    </font>
    <font>
      <sz val="11"/>
      <name val="ＭＳ 明朝"/>
      <family val="1"/>
      <charset val="128"/>
    </font>
    <font>
      <sz val="11"/>
      <color indexed="12"/>
      <name val="ＭＳ 明朝"/>
      <family val="1"/>
      <charset val="128"/>
    </font>
    <font>
      <sz val="11"/>
      <color rgb="FFFF0000"/>
      <name val="ＭＳ 明朝"/>
      <family val="1"/>
      <charset val="128"/>
    </font>
    <font>
      <sz val="10"/>
      <color theme="1"/>
      <name val="ＭＳ 明朝"/>
      <family val="1"/>
      <charset val="128"/>
    </font>
    <font>
      <sz val="8"/>
      <color theme="1"/>
      <name val="ＭＳ 明朝"/>
      <family val="1"/>
      <charset val="128"/>
    </font>
    <font>
      <sz val="11"/>
      <color rgb="FF000000"/>
      <name val="ＭＳ Ｐゴシック"/>
      <family val="3"/>
      <charset val="128"/>
    </font>
    <font>
      <sz val="10"/>
      <color rgb="FFFF0000"/>
      <name val="ＭＳ 明朝"/>
      <family val="1"/>
      <charset val="128"/>
    </font>
    <font>
      <sz val="6"/>
      <name val="ＭＳ 明朝"/>
      <family val="1"/>
      <charset val="128"/>
    </font>
    <font>
      <sz val="10"/>
      <color indexed="10"/>
      <name val="ＭＳ 明朝"/>
      <family val="1"/>
      <charset val="128"/>
    </font>
    <font>
      <b/>
      <sz val="11"/>
      <name val="游ゴシック"/>
      <family val="3"/>
      <charset val="128"/>
      <scheme val="minor"/>
    </font>
    <font>
      <b/>
      <sz val="18"/>
      <color rgb="FFFF0000"/>
      <name val="游ゴシック"/>
      <family val="3"/>
      <charset val="128"/>
      <scheme val="minor"/>
    </font>
    <font>
      <b/>
      <sz val="18"/>
      <name val="游ゴシック"/>
      <family val="3"/>
      <charset val="128"/>
      <scheme val="minor"/>
    </font>
    <font>
      <b/>
      <sz val="11"/>
      <color rgb="FFFF0000"/>
      <name val="游ゴシック"/>
      <family val="3"/>
      <charset val="128"/>
      <scheme val="minor"/>
    </font>
    <font>
      <sz val="11"/>
      <name val="游ゴシック"/>
      <family val="2"/>
      <charset val="128"/>
      <scheme val="minor"/>
    </font>
    <font>
      <b/>
      <sz val="16"/>
      <name val="游ゴシック"/>
      <family val="3"/>
      <charset val="128"/>
      <scheme val="minor"/>
    </font>
    <font>
      <b/>
      <sz val="16"/>
      <color theme="0"/>
      <name val="游ゴシック"/>
      <family val="3"/>
      <charset val="128"/>
      <scheme val="minor"/>
    </font>
    <font>
      <sz val="11"/>
      <name val="游ゴシック"/>
      <family val="3"/>
      <charset val="128"/>
      <scheme val="minor"/>
    </font>
    <font>
      <b/>
      <sz val="11"/>
      <color theme="1"/>
      <name val="游ゴシック"/>
      <family val="3"/>
      <charset val="128"/>
      <scheme val="minor"/>
    </font>
  </fonts>
  <fills count="10">
    <fill>
      <patternFill patternType="none"/>
    </fill>
    <fill>
      <patternFill patternType="gray125"/>
    </fill>
    <fill>
      <patternFill patternType="solid">
        <fgColor theme="7" tint="0.79998168889431442"/>
        <bgColor indexed="64"/>
      </patternFill>
    </fill>
    <fill>
      <patternFill patternType="solid">
        <fgColor theme="2" tint="-9.9978637043366805E-2"/>
        <bgColor indexed="64"/>
      </patternFill>
    </fill>
    <fill>
      <patternFill patternType="solid">
        <fgColor theme="1" tint="0.34998626667073579"/>
        <bgColor indexed="64"/>
      </patternFill>
    </fill>
    <fill>
      <patternFill patternType="solid">
        <fgColor theme="9" tint="0.79998168889431442"/>
        <bgColor indexed="64"/>
      </patternFill>
    </fill>
    <fill>
      <patternFill patternType="solid">
        <fgColor rgb="FFFF0000"/>
        <bgColor indexed="64"/>
      </patternFill>
    </fill>
    <fill>
      <patternFill patternType="solid">
        <fgColor rgb="FFFFC000"/>
        <bgColor indexed="64"/>
      </patternFill>
    </fill>
    <fill>
      <patternFill patternType="solid">
        <fgColor theme="7"/>
        <bgColor indexed="64"/>
      </patternFill>
    </fill>
    <fill>
      <patternFill patternType="solid">
        <fgColor theme="9" tint="0.59999389629810485"/>
        <bgColor indexed="64"/>
      </patternFill>
    </fill>
  </fills>
  <borders count="56">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style="medium">
        <color indexed="64"/>
      </left>
      <right/>
      <top/>
      <bottom/>
      <diagonal/>
    </border>
    <border>
      <left/>
      <right style="thin">
        <color auto="1"/>
      </right>
      <top/>
      <bottom/>
      <diagonal/>
    </border>
    <border>
      <left style="thin">
        <color auto="1"/>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style="medium">
        <color indexed="64"/>
      </left>
      <right/>
      <top style="medium">
        <color indexed="64"/>
      </top>
      <bottom style="medium">
        <color indexed="64"/>
      </bottom>
      <diagonal/>
    </border>
    <border>
      <left/>
      <right/>
      <top style="medium">
        <color auto="1"/>
      </top>
      <bottom style="medium">
        <color auto="1"/>
      </bottom>
      <diagonal/>
    </border>
    <border>
      <left/>
      <right style="thin">
        <color indexed="64"/>
      </right>
      <top style="medium">
        <color indexed="64"/>
      </top>
      <bottom style="medium">
        <color indexed="64"/>
      </bottom>
      <diagonal/>
    </border>
    <border>
      <left style="thin">
        <color auto="1"/>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auto="1"/>
      </left>
      <right/>
      <top style="medium">
        <color auto="1"/>
      </top>
      <bottom style="thin">
        <color auto="1"/>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64"/>
      </top>
      <bottom style="thin">
        <color indexed="64"/>
      </bottom>
      <diagonal/>
    </border>
    <border>
      <left style="medium">
        <color auto="1"/>
      </left>
      <right/>
      <top/>
      <bottom style="thin">
        <color indexed="64"/>
      </bottom>
      <diagonal/>
    </border>
    <border>
      <left/>
      <right style="medium">
        <color indexed="64"/>
      </right>
      <top/>
      <bottom style="thin">
        <color indexed="64"/>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auto="1"/>
      </right>
      <top/>
      <bottom style="medium">
        <color auto="1"/>
      </bottom>
      <diagonal/>
    </border>
    <border>
      <left style="medium">
        <color indexed="64"/>
      </left>
      <right/>
      <top style="medium">
        <color indexed="64"/>
      </top>
      <bottom style="hair">
        <color indexed="64"/>
      </bottom>
      <diagonal/>
    </border>
    <border>
      <left style="medium">
        <color theme="3" tint="-0.249977111117893"/>
      </left>
      <right/>
      <top style="medium">
        <color theme="3" tint="-0.249977111117893"/>
      </top>
      <bottom style="medium">
        <color theme="3" tint="-0.249977111117893"/>
      </bottom>
      <diagonal/>
    </border>
    <border>
      <left/>
      <right/>
      <top style="medium">
        <color theme="3" tint="-0.249977111117893"/>
      </top>
      <bottom style="medium">
        <color theme="3" tint="-0.249977111117893"/>
      </bottom>
      <diagonal/>
    </border>
    <border>
      <left/>
      <right style="medium">
        <color theme="3" tint="-0.249977111117893"/>
      </right>
      <top style="medium">
        <color theme="3" tint="-0.249977111117893"/>
      </top>
      <bottom style="medium">
        <color theme="3" tint="-0.249977111117893"/>
      </bottom>
      <diagonal/>
    </border>
    <border>
      <left/>
      <right/>
      <top/>
      <bottom style="mediumDashDot">
        <color auto="1"/>
      </bottom>
      <diagonal/>
    </border>
  </borders>
  <cellStyleXfs count="4">
    <xf numFmtId="0" fontId="0" fillId="0" borderId="0">
      <alignment vertical="center"/>
    </xf>
    <xf numFmtId="38" fontId="1" fillId="0" borderId="0" applyFont="0" applyFill="0" applyBorder="0" applyAlignment="0" applyProtection="0">
      <alignment vertical="center"/>
    </xf>
    <xf numFmtId="0" fontId="11" fillId="0" borderId="0">
      <alignment vertical="center"/>
    </xf>
    <xf numFmtId="38" fontId="11" fillId="0" borderId="0" applyFont="0" applyFill="0" applyBorder="0" applyAlignment="0" applyProtection="0">
      <alignment vertical="center"/>
    </xf>
  </cellStyleXfs>
  <cellXfs count="397">
    <xf numFmtId="0" fontId="0" fillId="0" borderId="0" xfId="0">
      <alignment vertical="center"/>
    </xf>
    <xf numFmtId="0" fontId="2" fillId="0" borderId="0" xfId="0" applyFont="1">
      <alignment vertical="center"/>
    </xf>
    <xf numFmtId="0" fontId="2" fillId="0" borderId="0" xfId="0" applyFont="1" applyBorder="1" applyAlignment="1">
      <alignment vertical="center"/>
    </xf>
    <xf numFmtId="0" fontId="7" fillId="0" borderId="0" xfId="0" applyFont="1">
      <alignment vertical="center"/>
    </xf>
    <xf numFmtId="49" fontId="12" fillId="0" borderId="0" xfId="2" applyNumberFormat="1" applyFont="1" applyFill="1" applyAlignment="1">
      <alignment vertical="center"/>
    </xf>
    <xf numFmtId="49" fontId="12" fillId="0" borderId="0" xfId="2" applyNumberFormat="1" applyFont="1" applyFill="1" applyBorder="1" applyAlignment="1">
      <alignment vertical="center"/>
    </xf>
    <xf numFmtId="49" fontId="16" fillId="0" borderId="0" xfId="2" applyNumberFormat="1" applyFont="1" applyFill="1" applyBorder="1" applyAlignment="1">
      <alignment vertical="center"/>
    </xf>
    <xf numFmtId="49" fontId="18" fillId="0" borderId="0" xfId="2" applyNumberFormat="1" applyFont="1" applyFill="1" applyBorder="1" applyAlignment="1">
      <alignment vertical="center"/>
    </xf>
    <xf numFmtId="49" fontId="18" fillId="0" borderId="0" xfId="2" applyNumberFormat="1" applyFont="1" applyFill="1" applyAlignment="1">
      <alignment vertical="center"/>
    </xf>
    <xf numFmtId="0" fontId="18" fillId="0" borderId="0" xfId="2" applyNumberFormat="1" applyFont="1" applyFill="1" applyBorder="1" applyAlignment="1">
      <alignment vertical="center"/>
    </xf>
    <xf numFmtId="0" fontId="18" fillId="0" borderId="0" xfId="2" applyFont="1" applyFill="1" applyBorder="1" applyAlignment="1">
      <alignment vertical="center"/>
    </xf>
    <xf numFmtId="49" fontId="19" fillId="0" borderId="0" xfId="2" applyNumberFormat="1" applyFont="1" applyFill="1" applyBorder="1" applyAlignment="1">
      <alignment vertical="center" shrinkToFit="1"/>
    </xf>
    <xf numFmtId="49" fontId="19" fillId="0" borderId="0" xfId="2" applyNumberFormat="1" applyFont="1" applyFill="1" applyBorder="1" applyAlignment="1">
      <alignment vertical="center"/>
    </xf>
    <xf numFmtId="49" fontId="18" fillId="0" borderId="0" xfId="2" applyNumberFormat="1" applyFont="1" applyFill="1" applyBorder="1" applyAlignment="1">
      <alignment horizontal="center" vertical="center"/>
    </xf>
    <xf numFmtId="179" fontId="18" fillId="0" borderId="0" xfId="2" applyNumberFormat="1" applyFont="1" applyFill="1" applyBorder="1" applyAlignment="1">
      <alignment vertical="center" shrinkToFit="1"/>
    </xf>
    <xf numFmtId="0" fontId="18" fillId="0" borderId="0" xfId="2" applyFont="1" applyFill="1" applyBorder="1" applyAlignment="1">
      <alignment vertical="center" shrinkToFit="1"/>
    </xf>
    <xf numFmtId="179" fontId="19" fillId="0" borderId="0" xfId="2" applyNumberFormat="1" applyFont="1" applyFill="1" applyBorder="1" applyAlignment="1">
      <alignment vertical="center" shrinkToFit="1"/>
    </xf>
    <xf numFmtId="49" fontId="12" fillId="0" borderId="0" xfId="2" applyNumberFormat="1" applyFont="1" applyFill="1" applyBorder="1" applyAlignment="1">
      <alignment horizontal="right" vertical="center"/>
    </xf>
    <xf numFmtId="49" fontId="21" fillId="0" borderId="26" xfId="2" applyNumberFormat="1" applyFont="1" applyFill="1" applyBorder="1" applyAlignment="1">
      <alignment horizontal="center" vertical="center"/>
    </xf>
    <xf numFmtId="181" fontId="12" fillId="0" borderId="25" xfId="2" applyNumberFormat="1" applyFont="1" applyFill="1" applyBorder="1" applyAlignment="1">
      <alignment horizontal="right" vertical="center"/>
    </xf>
    <xf numFmtId="49" fontId="12" fillId="0" borderId="26" xfId="2" applyNumberFormat="1" applyFont="1" applyFill="1" applyBorder="1" applyAlignment="1">
      <alignment horizontal="center" vertical="center"/>
    </xf>
    <xf numFmtId="181" fontId="21" fillId="0" borderId="25" xfId="2" applyNumberFormat="1" applyFont="1" applyFill="1" applyBorder="1" applyAlignment="1">
      <alignment horizontal="right" vertical="center"/>
    </xf>
    <xf numFmtId="49" fontId="21" fillId="0" borderId="13" xfId="2" applyNumberFormat="1" applyFont="1" applyFill="1" applyBorder="1" applyAlignment="1">
      <alignment horizontal="center" vertical="center"/>
    </xf>
    <xf numFmtId="181" fontId="21" fillId="0" borderId="10" xfId="2" applyNumberFormat="1" applyFont="1" applyFill="1" applyBorder="1" applyAlignment="1">
      <alignment horizontal="right" vertical="center"/>
    </xf>
    <xf numFmtId="49" fontId="21" fillId="0" borderId="32" xfId="2" applyNumberFormat="1" applyFont="1" applyFill="1" applyBorder="1" applyAlignment="1">
      <alignment horizontal="center" vertical="center"/>
    </xf>
    <xf numFmtId="181" fontId="21" fillId="0" borderId="31" xfId="2" applyNumberFormat="1" applyFont="1" applyFill="1" applyBorder="1" applyAlignment="1">
      <alignment horizontal="right" vertical="center"/>
    </xf>
    <xf numFmtId="0" fontId="23" fillId="0" borderId="0" xfId="2" applyFont="1" applyFill="1" applyBorder="1" applyAlignment="1">
      <alignment horizontal="left" vertical="center" readingOrder="1"/>
    </xf>
    <xf numFmtId="181" fontId="24" fillId="0" borderId="25" xfId="2" applyNumberFormat="1" applyFont="1" applyFill="1" applyBorder="1" applyAlignment="1">
      <alignment horizontal="right" vertical="center"/>
    </xf>
    <xf numFmtId="49" fontId="24" fillId="0" borderId="26" xfId="2" applyNumberFormat="1" applyFont="1" applyFill="1" applyBorder="1" applyAlignment="1">
      <alignment horizontal="center" vertical="center"/>
    </xf>
    <xf numFmtId="49" fontId="21" fillId="0" borderId="14" xfId="2" applyNumberFormat="1" applyFont="1" applyFill="1" applyBorder="1" applyAlignment="1">
      <alignment horizontal="center" vertical="center"/>
    </xf>
    <xf numFmtId="181" fontId="24" fillId="0" borderId="16" xfId="2" applyNumberFormat="1" applyFont="1" applyFill="1" applyBorder="1" applyAlignment="1">
      <alignment horizontal="right" vertical="center"/>
    </xf>
    <xf numFmtId="49" fontId="24" fillId="0" borderId="14" xfId="2" applyNumberFormat="1" applyFont="1" applyFill="1" applyBorder="1" applyAlignment="1">
      <alignment horizontal="center" vertical="center"/>
    </xf>
    <xf numFmtId="181" fontId="21" fillId="0" borderId="16" xfId="2" applyNumberFormat="1" applyFont="1" applyFill="1" applyBorder="1" applyAlignment="1">
      <alignment horizontal="right" vertical="center"/>
    </xf>
    <xf numFmtId="49" fontId="21" fillId="0" borderId="21" xfId="2" applyNumberFormat="1" applyFont="1" applyFill="1" applyBorder="1" applyAlignment="1">
      <alignment horizontal="center" vertical="center"/>
    </xf>
    <xf numFmtId="181" fontId="21" fillId="0" borderId="20" xfId="2" applyNumberFormat="1" applyFont="1" applyFill="1" applyBorder="1" applyAlignment="1">
      <alignment horizontal="right" vertical="center"/>
    </xf>
    <xf numFmtId="49" fontId="12" fillId="0" borderId="21" xfId="2" applyNumberFormat="1" applyFont="1" applyFill="1" applyBorder="1" applyAlignment="1">
      <alignment vertical="center"/>
    </xf>
    <xf numFmtId="49" fontId="21" fillId="0" borderId="21" xfId="2" applyNumberFormat="1" applyFont="1" applyFill="1" applyBorder="1" applyAlignment="1">
      <alignment vertical="center"/>
    </xf>
    <xf numFmtId="181" fontId="21" fillId="0" borderId="20" xfId="2" applyNumberFormat="1" applyFont="1" applyFill="1" applyBorder="1" applyAlignment="1">
      <alignment vertical="center"/>
    </xf>
    <xf numFmtId="49" fontId="12" fillId="0" borderId="0" xfId="2" applyNumberFormat="1" applyFont="1" applyFill="1" applyBorder="1" applyAlignment="1">
      <alignment horizontal="center" vertical="center"/>
    </xf>
    <xf numFmtId="49" fontId="21" fillId="0" borderId="0" xfId="2" applyNumberFormat="1" applyFont="1" applyFill="1" applyBorder="1" applyAlignment="1">
      <alignment horizontal="center" vertical="center"/>
    </xf>
    <xf numFmtId="181" fontId="21" fillId="0" borderId="0" xfId="2" applyNumberFormat="1" applyFont="1" applyFill="1" applyBorder="1" applyAlignment="1">
      <alignment horizontal="right" vertical="center"/>
    </xf>
    <xf numFmtId="49" fontId="21" fillId="0" borderId="0" xfId="2" applyNumberFormat="1" applyFont="1" applyFill="1" applyBorder="1" applyAlignment="1">
      <alignment vertical="center"/>
    </xf>
    <xf numFmtId="181" fontId="21" fillId="0" borderId="0" xfId="2" applyNumberFormat="1" applyFont="1" applyFill="1" applyBorder="1" applyAlignment="1">
      <alignment vertical="center"/>
    </xf>
    <xf numFmtId="49" fontId="22" fillId="0" borderId="0" xfId="2" applyNumberFormat="1" applyFont="1" applyFill="1" applyBorder="1" applyAlignment="1">
      <alignment vertical="center"/>
    </xf>
    <xf numFmtId="0" fontId="22" fillId="0" borderId="0" xfId="2" applyFont="1" applyFill="1" applyBorder="1" applyAlignment="1">
      <alignment vertical="center"/>
    </xf>
    <xf numFmtId="49" fontId="12" fillId="0" borderId="0" xfId="2" applyNumberFormat="1" applyFont="1" applyFill="1" applyBorder="1" applyAlignment="1">
      <alignment horizontal="left" vertical="center"/>
    </xf>
    <xf numFmtId="49" fontId="25" fillId="0" borderId="0" xfId="2" applyNumberFormat="1" applyFont="1" applyFill="1" applyAlignment="1">
      <alignment vertical="center"/>
    </xf>
    <xf numFmtId="49" fontId="12" fillId="0" borderId="0" xfId="2" applyNumberFormat="1" applyFont="1" applyBorder="1" applyAlignment="1">
      <alignment vertical="center"/>
    </xf>
    <xf numFmtId="49" fontId="12" fillId="0" borderId="0" xfId="2" applyNumberFormat="1" applyFont="1" applyAlignment="1">
      <alignment vertical="center"/>
    </xf>
    <xf numFmtId="49" fontId="16" fillId="0" borderId="0" xfId="2" applyNumberFormat="1" applyFont="1" applyBorder="1" applyAlignment="1">
      <alignment vertical="center"/>
    </xf>
    <xf numFmtId="49" fontId="18" fillId="0" borderId="0" xfId="2" applyNumberFormat="1" applyFont="1" applyBorder="1" applyAlignment="1">
      <alignment vertical="center"/>
    </xf>
    <xf numFmtId="49" fontId="18" fillId="0" borderId="0" xfId="2" applyNumberFormat="1" applyFont="1" applyAlignment="1">
      <alignment vertical="center"/>
    </xf>
    <xf numFmtId="0" fontId="18" fillId="0" borderId="0" xfId="2" applyNumberFormat="1" applyFont="1" applyBorder="1" applyAlignment="1">
      <alignment vertical="center"/>
    </xf>
    <xf numFmtId="0" fontId="18" fillId="0" borderId="0" xfId="2" applyFont="1" applyBorder="1" applyAlignment="1">
      <alignment vertical="center"/>
    </xf>
    <xf numFmtId="49" fontId="19" fillId="0" borderId="0" xfId="2" applyNumberFormat="1" applyFont="1" applyBorder="1" applyAlignment="1">
      <alignment vertical="center" shrinkToFit="1"/>
    </xf>
    <xf numFmtId="49" fontId="19" fillId="0" borderId="0" xfId="2" applyNumberFormat="1" applyFont="1" applyBorder="1" applyAlignment="1">
      <alignment vertical="center"/>
    </xf>
    <xf numFmtId="49" fontId="18" fillId="0" borderId="0" xfId="2" applyNumberFormat="1" applyFont="1" applyBorder="1" applyAlignment="1">
      <alignment horizontal="center" vertical="center"/>
    </xf>
    <xf numFmtId="179" fontId="18" fillId="0" borderId="0" xfId="2" applyNumberFormat="1" applyFont="1" applyBorder="1" applyAlignment="1">
      <alignment vertical="center" shrinkToFit="1"/>
    </xf>
    <xf numFmtId="0" fontId="18" fillId="0" borderId="0" xfId="2" applyFont="1" applyBorder="1" applyAlignment="1">
      <alignment vertical="center" shrinkToFit="1"/>
    </xf>
    <xf numFmtId="179" fontId="19" fillId="0" borderId="0" xfId="2" applyNumberFormat="1" applyFont="1" applyBorder="1" applyAlignment="1">
      <alignment vertical="center" shrinkToFit="1"/>
    </xf>
    <xf numFmtId="49" fontId="12" fillId="0" borderId="0" xfId="2" applyNumberFormat="1" applyFont="1" applyBorder="1" applyAlignment="1">
      <alignment horizontal="right" vertical="center"/>
    </xf>
    <xf numFmtId="49" fontId="21" fillId="0" borderId="26" xfId="2" applyNumberFormat="1" applyFont="1" applyBorder="1" applyAlignment="1">
      <alignment horizontal="center" vertical="center"/>
    </xf>
    <xf numFmtId="181" fontId="24" fillId="0" borderId="25" xfId="2" applyNumberFormat="1" applyFont="1" applyBorder="1" applyAlignment="1">
      <alignment horizontal="right" vertical="center"/>
    </xf>
    <xf numFmtId="49" fontId="24" fillId="0" borderId="26" xfId="2" applyNumberFormat="1" applyFont="1" applyBorder="1" applyAlignment="1">
      <alignment horizontal="center" vertical="center"/>
    </xf>
    <xf numFmtId="181" fontId="21" fillId="0" borderId="25" xfId="2" applyNumberFormat="1" applyFont="1" applyBorder="1" applyAlignment="1">
      <alignment horizontal="right" vertical="center"/>
    </xf>
    <xf numFmtId="49" fontId="21" fillId="0" borderId="13" xfId="2" applyNumberFormat="1" applyFont="1" applyBorder="1" applyAlignment="1">
      <alignment horizontal="center" vertical="center"/>
    </xf>
    <xf numFmtId="181" fontId="21" fillId="0" borderId="10" xfId="2" applyNumberFormat="1" applyFont="1" applyBorder="1" applyAlignment="1">
      <alignment horizontal="right" vertical="center"/>
    </xf>
    <xf numFmtId="49" fontId="21" fillId="0" borderId="32" xfId="2" applyNumberFormat="1" applyFont="1" applyBorder="1" applyAlignment="1">
      <alignment horizontal="center" vertical="center"/>
    </xf>
    <xf numFmtId="181" fontId="21" fillId="0" borderId="31" xfId="2" applyNumberFormat="1" applyFont="1" applyBorder="1" applyAlignment="1">
      <alignment horizontal="right" vertical="center"/>
    </xf>
    <xf numFmtId="0" fontId="23" fillId="0" borderId="0" xfId="2" applyFont="1" applyBorder="1" applyAlignment="1">
      <alignment horizontal="left" vertical="center" readingOrder="1"/>
    </xf>
    <xf numFmtId="49" fontId="21" fillId="0" borderId="14" xfId="2" applyNumberFormat="1" applyFont="1" applyBorder="1" applyAlignment="1">
      <alignment horizontal="center" vertical="center"/>
    </xf>
    <xf numFmtId="181" fontId="24" fillId="0" borderId="16" xfId="2" applyNumberFormat="1" applyFont="1" applyBorder="1" applyAlignment="1">
      <alignment horizontal="right" vertical="center"/>
    </xf>
    <xf numFmtId="49" fontId="24" fillId="0" borderId="14" xfId="2" applyNumberFormat="1" applyFont="1" applyBorder="1" applyAlignment="1">
      <alignment horizontal="center" vertical="center"/>
    </xf>
    <xf numFmtId="181" fontId="21" fillId="0" borderId="16" xfId="2" applyNumberFormat="1" applyFont="1" applyBorder="1" applyAlignment="1">
      <alignment horizontal="right" vertical="center"/>
    </xf>
    <xf numFmtId="49" fontId="21" fillId="0" borderId="21" xfId="2" applyNumberFormat="1" applyFont="1" applyBorder="1" applyAlignment="1">
      <alignment horizontal="center" vertical="center"/>
    </xf>
    <xf numFmtId="181" fontId="21" fillId="0" borderId="20" xfId="2" applyNumberFormat="1" applyFont="1" applyBorder="1" applyAlignment="1">
      <alignment horizontal="right" vertical="center"/>
    </xf>
    <xf numFmtId="49" fontId="12" fillId="0" borderId="21" xfId="2" applyNumberFormat="1" applyFont="1" applyBorder="1" applyAlignment="1">
      <alignment vertical="center"/>
    </xf>
    <xf numFmtId="49" fontId="21" fillId="0" borderId="39" xfId="2" applyNumberFormat="1" applyFont="1" applyBorder="1" applyAlignment="1">
      <alignment horizontal="center" vertical="center"/>
    </xf>
    <xf numFmtId="181" fontId="21" fillId="0" borderId="38" xfId="2" applyNumberFormat="1" applyFont="1" applyBorder="1" applyAlignment="1">
      <alignment horizontal="right" vertical="center"/>
    </xf>
    <xf numFmtId="49" fontId="21" fillId="0" borderId="40" xfId="2" applyNumberFormat="1" applyFont="1" applyBorder="1" applyAlignment="1">
      <alignment vertical="center"/>
    </xf>
    <xf numFmtId="181" fontId="21" fillId="0" borderId="42" xfId="2" applyNumberFormat="1" applyFont="1" applyBorder="1" applyAlignment="1">
      <alignment vertical="center"/>
    </xf>
    <xf numFmtId="0" fontId="22" fillId="0" borderId="41" xfId="2" applyFont="1" applyBorder="1" applyAlignment="1">
      <alignment vertical="center"/>
    </xf>
    <xf numFmtId="0" fontId="22" fillId="0" borderId="43" xfId="2" applyFont="1" applyBorder="1" applyAlignment="1">
      <alignment vertical="center"/>
    </xf>
    <xf numFmtId="49" fontId="21" fillId="0" borderId="47" xfId="2" applyNumberFormat="1" applyFont="1" applyBorder="1" applyAlignment="1">
      <alignment horizontal="center" vertical="center"/>
    </xf>
    <xf numFmtId="181" fontId="21" fillId="0" borderId="46" xfId="2" applyNumberFormat="1" applyFont="1" applyBorder="1" applyAlignment="1">
      <alignment horizontal="right" vertical="center"/>
    </xf>
    <xf numFmtId="49" fontId="21" fillId="0" borderId="47" xfId="2" applyNumberFormat="1" applyFont="1" applyBorder="1" applyAlignment="1">
      <alignment vertical="center"/>
    </xf>
    <xf numFmtId="181" fontId="21" fillId="0" borderId="46" xfId="2" applyNumberFormat="1" applyFont="1" applyBorder="1" applyAlignment="1">
      <alignment vertical="center"/>
    </xf>
    <xf numFmtId="0" fontId="22" fillId="0" borderId="45" xfId="2" applyFont="1" applyBorder="1" applyAlignment="1">
      <alignment vertical="center"/>
    </xf>
    <xf numFmtId="0" fontId="22" fillId="0" borderId="50" xfId="2" applyFont="1" applyBorder="1" applyAlignment="1">
      <alignment vertical="center"/>
    </xf>
    <xf numFmtId="49" fontId="12" fillId="0" borderId="0" xfId="2" applyNumberFormat="1" applyFont="1" applyBorder="1" applyAlignment="1">
      <alignment horizontal="center" vertical="center"/>
    </xf>
    <xf numFmtId="49" fontId="21" fillId="0" borderId="0" xfId="2" applyNumberFormat="1" applyFont="1" applyBorder="1" applyAlignment="1">
      <alignment horizontal="center" vertical="center"/>
    </xf>
    <xf numFmtId="181" fontId="21" fillId="0" borderId="0" xfId="2" applyNumberFormat="1" applyFont="1" applyBorder="1" applyAlignment="1">
      <alignment horizontal="center" vertical="center"/>
    </xf>
    <xf numFmtId="181" fontId="21" fillId="0" borderId="0" xfId="2" applyNumberFormat="1" applyFont="1" applyBorder="1" applyAlignment="1">
      <alignment horizontal="right" vertical="center"/>
    </xf>
    <xf numFmtId="49" fontId="22" fillId="0" borderId="0" xfId="2" applyNumberFormat="1" applyFont="1" applyBorder="1" applyAlignment="1">
      <alignment vertical="center"/>
    </xf>
    <xf numFmtId="0" fontId="22" fillId="0" borderId="0" xfId="2" applyFont="1" applyBorder="1" applyAlignment="1">
      <alignment vertical="center"/>
    </xf>
    <xf numFmtId="49" fontId="12" fillId="0" borderId="0" xfId="2" applyNumberFormat="1" applyFont="1" applyBorder="1" applyAlignment="1">
      <alignment horizontal="left" vertical="center"/>
    </xf>
    <xf numFmtId="38" fontId="12" fillId="0" borderId="0" xfId="3" applyFont="1" applyAlignment="1">
      <alignment vertical="center"/>
    </xf>
    <xf numFmtId="49" fontId="25" fillId="0" borderId="0" xfId="2" applyNumberFormat="1" applyFont="1" applyAlignment="1">
      <alignment vertical="center"/>
    </xf>
    <xf numFmtId="49" fontId="26" fillId="0" borderId="0" xfId="2" applyNumberFormat="1" applyFont="1" applyBorder="1" applyAlignment="1">
      <alignment vertical="center" shrinkToFit="1"/>
    </xf>
    <xf numFmtId="49" fontId="21" fillId="0" borderId="40" xfId="2" applyNumberFormat="1" applyFont="1" applyBorder="1" applyAlignment="1">
      <alignment horizontal="center" vertical="center"/>
    </xf>
    <xf numFmtId="181" fontId="21" fillId="0" borderId="42" xfId="2" applyNumberFormat="1" applyFont="1" applyBorder="1" applyAlignment="1">
      <alignment horizontal="right" vertical="center"/>
    </xf>
    <xf numFmtId="49" fontId="22" fillId="0" borderId="40" xfId="2" applyNumberFormat="1" applyFont="1" applyBorder="1" applyAlignment="1">
      <alignment vertical="center"/>
    </xf>
    <xf numFmtId="0" fontId="27" fillId="3" borderId="0" xfId="0" applyFont="1" applyFill="1">
      <alignment vertical="center"/>
    </xf>
    <xf numFmtId="0" fontId="0" fillId="3" borderId="0" xfId="0" applyFill="1">
      <alignment vertical="center"/>
    </xf>
    <xf numFmtId="0" fontId="28" fillId="3" borderId="0" xfId="0" applyFont="1" applyFill="1">
      <alignment vertical="center"/>
    </xf>
    <xf numFmtId="0" fontId="0" fillId="3" borderId="0" xfId="0" applyFill="1" applyAlignment="1">
      <alignment horizontal="left" vertical="center"/>
    </xf>
    <xf numFmtId="0" fontId="0" fillId="3" borderId="0" xfId="0" applyFill="1" applyAlignment="1">
      <alignment horizontal="right" vertical="center"/>
    </xf>
    <xf numFmtId="0" fontId="0" fillId="2" borderId="7" xfId="0" applyFill="1" applyBorder="1">
      <alignment vertical="center"/>
    </xf>
    <xf numFmtId="0" fontId="0" fillId="0" borderId="7" xfId="0" applyBorder="1">
      <alignment vertical="center"/>
    </xf>
    <xf numFmtId="0" fontId="0" fillId="4" borderId="7" xfId="0" applyFill="1" applyBorder="1">
      <alignment vertical="center"/>
    </xf>
    <xf numFmtId="0" fontId="0" fillId="5" borderId="7" xfId="0" applyFill="1" applyBorder="1">
      <alignment vertical="center"/>
    </xf>
    <xf numFmtId="0" fontId="0" fillId="0" borderId="0" xfId="0" applyAlignment="1">
      <alignment horizontal="left" vertical="center"/>
    </xf>
    <xf numFmtId="0" fontId="31" fillId="6" borderId="7" xfId="0" applyFont="1" applyFill="1" applyBorder="1">
      <alignment vertical="center"/>
    </xf>
    <xf numFmtId="0" fontId="0" fillId="0" borderId="0" xfId="0" applyAlignment="1">
      <alignment vertical="center"/>
    </xf>
    <xf numFmtId="0" fontId="0" fillId="0" borderId="55" xfId="0" applyBorder="1" applyAlignment="1">
      <alignment horizontal="left" vertical="center"/>
    </xf>
    <xf numFmtId="0" fontId="0" fillId="0" borderId="17" xfId="0" applyBorder="1">
      <alignment vertical="center"/>
    </xf>
    <xf numFmtId="0" fontId="0" fillId="0" borderId="0" xfId="0" applyBorder="1">
      <alignment vertical="center"/>
    </xf>
    <xf numFmtId="0" fontId="0" fillId="0" borderId="16" xfId="0" applyBorder="1" applyAlignment="1">
      <alignment horizontal="left" vertical="center"/>
    </xf>
    <xf numFmtId="0" fontId="0" fillId="0" borderId="0" xfId="0" applyFill="1" applyBorder="1">
      <alignment vertical="center"/>
    </xf>
    <xf numFmtId="0" fontId="0" fillId="0" borderId="0" xfId="0" applyBorder="1" applyAlignment="1">
      <alignment horizontal="left" vertical="center"/>
    </xf>
    <xf numFmtId="0" fontId="0" fillId="0" borderId="0" xfId="0" applyFill="1" applyBorder="1" applyAlignment="1">
      <alignment horizontal="left" vertical="center"/>
    </xf>
    <xf numFmtId="0" fontId="0" fillId="0" borderId="0" xfId="0" applyFill="1" applyBorder="1" applyAlignment="1">
      <alignment vertical="center"/>
    </xf>
    <xf numFmtId="0" fontId="33" fillId="0" borderId="0" xfId="0" applyFont="1" applyFill="1" applyBorder="1" applyAlignment="1">
      <alignment vertical="center"/>
    </xf>
    <xf numFmtId="0" fontId="0" fillId="0" borderId="0" xfId="0" quotePrefix="1" applyFill="1" applyBorder="1" applyAlignment="1">
      <alignment vertical="center"/>
    </xf>
    <xf numFmtId="38" fontId="0" fillId="0" borderId="0" xfId="1" applyFont="1" applyFill="1" applyBorder="1" applyAlignment="1">
      <alignment vertical="center"/>
    </xf>
    <xf numFmtId="0" fontId="0" fillId="0" borderId="0" xfId="0" applyFill="1" applyBorder="1" applyAlignment="1">
      <alignment vertical="center" shrinkToFit="1"/>
    </xf>
    <xf numFmtId="0" fontId="32" fillId="0" borderId="0" xfId="0" applyFont="1" applyFill="1" applyBorder="1" applyAlignment="1">
      <alignment vertical="center"/>
    </xf>
    <xf numFmtId="49" fontId="0" fillId="0" borderId="0" xfId="0" applyNumberFormat="1" applyFill="1" applyBorder="1" applyAlignment="1">
      <alignment vertical="center"/>
    </xf>
    <xf numFmtId="0" fontId="35" fillId="0" borderId="0" xfId="0" applyFont="1">
      <alignment vertical="center"/>
    </xf>
    <xf numFmtId="178" fontId="0" fillId="0" borderId="17" xfId="0" quotePrefix="1" applyNumberFormat="1" applyFill="1" applyBorder="1" applyAlignment="1">
      <alignment vertical="center"/>
    </xf>
    <xf numFmtId="178" fontId="0" fillId="0" borderId="0" xfId="0" applyNumberFormat="1" applyFill="1" applyBorder="1" applyAlignment="1">
      <alignment vertical="center"/>
    </xf>
    <xf numFmtId="3" fontId="0" fillId="0" borderId="0" xfId="0" applyNumberFormat="1" applyAlignment="1">
      <alignment vertical="center" shrinkToFit="1"/>
    </xf>
    <xf numFmtId="0" fontId="0" fillId="0" borderId="9" xfId="0" applyBorder="1" applyAlignment="1">
      <alignment vertical="center"/>
    </xf>
    <xf numFmtId="3" fontId="0" fillId="0" borderId="0" xfId="0" applyNumberFormat="1">
      <alignment vertical="center"/>
    </xf>
    <xf numFmtId="0" fontId="0" fillId="9" borderId="7" xfId="0" applyFill="1" applyBorder="1" applyAlignment="1">
      <alignment horizontal="center" vertical="center"/>
    </xf>
    <xf numFmtId="38" fontId="0" fillId="5" borderId="7" xfId="1" applyFont="1" applyFill="1" applyBorder="1" applyAlignment="1">
      <alignment horizontal="center" vertical="center"/>
    </xf>
    <xf numFmtId="0" fontId="0" fillId="0" borderId="7" xfId="0" applyBorder="1" applyAlignment="1">
      <alignment horizontal="left" vertical="center"/>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38" fontId="0" fillId="0" borderId="2" xfId="1" applyFont="1" applyBorder="1" applyAlignment="1" applyProtection="1">
      <alignment horizontal="center" vertical="center"/>
      <protection locked="0"/>
    </xf>
    <xf numFmtId="38" fontId="0" fillId="0" borderId="3" xfId="1" applyFont="1" applyBorder="1" applyAlignment="1" applyProtection="1">
      <alignment horizontal="center" vertical="center"/>
      <protection locked="0"/>
    </xf>
    <xf numFmtId="38" fontId="0" fillId="0" borderId="4" xfId="1" applyFont="1" applyBorder="1" applyAlignment="1" applyProtection="1">
      <alignment horizontal="center" vertical="center"/>
      <protection locked="0"/>
    </xf>
    <xf numFmtId="0" fontId="0" fillId="0" borderId="2" xfId="0" applyFill="1" applyBorder="1" applyAlignment="1" applyProtection="1">
      <alignment horizontal="center" vertical="center"/>
      <protection locked="0"/>
    </xf>
    <xf numFmtId="0" fontId="0" fillId="0" borderId="3" xfId="0" applyFill="1" applyBorder="1" applyAlignment="1" applyProtection="1">
      <alignment horizontal="center" vertical="center"/>
      <protection locked="0"/>
    </xf>
    <xf numFmtId="0" fontId="0" fillId="0" borderId="4" xfId="0" applyFill="1" applyBorder="1" applyAlignment="1" applyProtection="1">
      <alignment horizontal="center" vertical="center"/>
      <protection locked="0"/>
    </xf>
    <xf numFmtId="0" fontId="0" fillId="0" borderId="3" xfId="0" applyFill="1" applyBorder="1" applyAlignment="1">
      <alignment horizontal="center" vertical="center"/>
    </xf>
    <xf numFmtId="0" fontId="0" fillId="0" borderId="7" xfId="0" applyBorder="1" applyAlignment="1" applyProtection="1">
      <alignment horizontal="center" vertical="center"/>
      <protection locked="0"/>
    </xf>
    <xf numFmtId="0" fontId="0" fillId="0" borderId="7" xfId="0" applyFill="1" applyBorder="1" applyAlignment="1" applyProtection="1">
      <alignment horizontal="center" vertical="center"/>
      <protection locked="0"/>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49" fontId="0" fillId="0" borderId="2" xfId="0" applyNumberFormat="1" applyBorder="1" applyAlignment="1" applyProtection="1">
      <alignment horizontal="center" vertical="center"/>
      <protection locked="0"/>
    </xf>
    <xf numFmtId="49" fontId="0" fillId="0" borderId="3" xfId="0" applyNumberFormat="1" applyBorder="1" applyAlignment="1" applyProtection="1">
      <alignment horizontal="center" vertical="center"/>
      <protection locked="0"/>
    </xf>
    <xf numFmtId="49" fontId="0" fillId="0" borderId="4" xfId="0" applyNumberFormat="1" applyBorder="1" applyAlignment="1" applyProtection="1">
      <alignment horizontal="center" vertical="center"/>
      <protection locked="0"/>
    </xf>
    <xf numFmtId="0" fontId="0" fillId="0" borderId="7" xfId="0" applyBorder="1" applyAlignment="1">
      <alignment horizontal="left" vertical="center" shrinkToFit="1"/>
    </xf>
    <xf numFmtId="14" fontId="0" fillId="0" borderId="7" xfId="0" applyNumberFormat="1" applyBorder="1" applyAlignment="1" applyProtection="1">
      <alignment horizontal="center" vertical="center"/>
      <protection locked="0"/>
    </xf>
    <xf numFmtId="0" fontId="34" fillId="0" borderId="2" xfId="0" applyFont="1" applyFill="1" applyBorder="1" applyAlignment="1">
      <alignment horizontal="left" vertical="center"/>
    </xf>
    <xf numFmtId="0" fontId="34" fillId="0" borderId="3" xfId="0" applyFont="1" applyFill="1" applyBorder="1" applyAlignment="1">
      <alignment horizontal="left" vertical="center"/>
    </xf>
    <xf numFmtId="0" fontId="34" fillId="0" borderId="4" xfId="0" applyFont="1" applyFill="1" applyBorder="1" applyAlignment="1">
      <alignment horizontal="left" vertical="center"/>
    </xf>
    <xf numFmtId="0" fontId="34" fillId="0" borderId="2" xfId="0" applyFont="1" applyFill="1" applyBorder="1" applyAlignment="1" applyProtection="1">
      <alignment horizontal="center" vertical="center"/>
      <protection locked="0"/>
    </xf>
    <xf numFmtId="0" fontId="34" fillId="0" borderId="3" xfId="0" applyFont="1" applyFill="1" applyBorder="1" applyAlignment="1" applyProtection="1">
      <alignment horizontal="center" vertical="center"/>
      <protection locked="0"/>
    </xf>
    <xf numFmtId="0" fontId="34" fillId="0" borderId="4" xfId="0" applyFont="1" applyFill="1" applyBorder="1" applyAlignment="1" applyProtection="1">
      <alignment horizontal="center" vertical="center"/>
      <protection locked="0"/>
    </xf>
    <xf numFmtId="0" fontId="32" fillId="8" borderId="7" xfId="0" applyFont="1" applyFill="1" applyBorder="1" applyAlignment="1">
      <alignment horizontal="left" vertical="center"/>
    </xf>
    <xf numFmtId="0" fontId="32" fillId="7" borderId="7" xfId="0" applyFont="1" applyFill="1" applyBorder="1" applyAlignment="1">
      <alignment horizontal="lef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7" xfId="0" applyFont="1" applyBorder="1" applyAlignment="1">
      <alignment horizontal="left" vertical="center"/>
    </xf>
    <xf numFmtId="38" fontId="2" fillId="0" borderId="7" xfId="1" applyFont="1" applyBorder="1" applyAlignment="1">
      <alignment horizontal="center" vertical="center"/>
    </xf>
    <xf numFmtId="38" fontId="2" fillId="0" borderId="2" xfId="1" applyFont="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7" xfId="0" applyFont="1" applyBorder="1" applyAlignment="1">
      <alignment horizontal="left" vertical="center" wrapText="1"/>
    </xf>
    <xf numFmtId="177" fontId="2" fillId="0" borderId="7" xfId="0" applyNumberFormat="1" applyFont="1" applyBorder="1" applyAlignment="1">
      <alignment horizontal="center" vertical="center"/>
    </xf>
    <xf numFmtId="177" fontId="2" fillId="0" borderId="2" xfId="0" applyNumberFormat="1"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Border="1" applyAlignment="1">
      <alignment horizontal="center" vertical="center"/>
    </xf>
    <xf numFmtId="176" fontId="2" fillId="0" borderId="7" xfId="0" applyNumberFormat="1" applyFont="1" applyBorder="1" applyAlignment="1">
      <alignment horizontal="center" vertical="center"/>
    </xf>
    <xf numFmtId="0" fontId="4" fillId="0" borderId="13"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5" fillId="0" borderId="13"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9" fillId="0" borderId="7" xfId="0" applyFont="1" applyBorder="1" applyAlignment="1">
      <alignment horizontal="center" vertical="center" wrapText="1"/>
    </xf>
    <xf numFmtId="0" fontId="6" fillId="0" borderId="7" xfId="0" applyFont="1" applyBorder="1" applyAlignment="1">
      <alignment horizontal="left" vertical="center" wrapTex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2" xfId="0" applyFont="1" applyBorder="1" applyAlignment="1">
      <alignment horizontal="center" vertical="center" wrapText="1"/>
    </xf>
    <xf numFmtId="0" fontId="6" fillId="0" borderId="7" xfId="0" applyFont="1" applyBorder="1" applyAlignment="1">
      <alignment horizontal="center" vertical="center" wrapText="1"/>
    </xf>
    <xf numFmtId="0" fontId="9" fillId="0" borderId="7" xfId="0" applyFont="1" applyBorder="1" applyAlignment="1">
      <alignment horizontal="center" vertical="center"/>
    </xf>
    <xf numFmtId="0" fontId="5" fillId="0" borderId="7" xfId="0" applyFont="1" applyBorder="1" applyAlignment="1">
      <alignment horizontal="center" vertical="center" wrapText="1"/>
    </xf>
    <xf numFmtId="0" fontId="8" fillId="0" borderId="7" xfId="0" applyFont="1" applyBorder="1" applyAlignment="1">
      <alignment horizontal="center" vertical="center" wrapText="1"/>
    </xf>
    <xf numFmtId="0" fontId="2" fillId="0" borderId="0" xfId="0" applyFont="1" applyAlignment="1">
      <alignment horizontal="left" vertical="center"/>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6" fillId="0" borderId="1"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4" xfId="0" applyFont="1" applyBorder="1" applyAlignment="1">
      <alignment horizontal="center" vertical="center" shrinkToFit="1"/>
    </xf>
    <xf numFmtId="49" fontId="12" fillId="0" borderId="18" xfId="2" applyNumberFormat="1" applyFont="1" applyFill="1" applyBorder="1" applyAlignment="1">
      <alignment horizontal="center" vertical="center"/>
    </xf>
    <xf numFmtId="49" fontId="12" fillId="0" borderId="19" xfId="2" applyNumberFormat="1" applyFont="1" applyFill="1" applyBorder="1" applyAlignment="1">
      <alignment horizontal="center" vertical="center"/>
    </xf>
    <xf numFmtId="49" fontId="12" fillId="0" borderId="20" xfId="2" applyNumberFormat="1" applyFont="1" applyFill="1" applyBorder="1" applyAlignment="1">
      <alignment horizontal="center" vertical="center"/>
    </xf>
    <xf numFmtId="181" fontId="21" fillId="0" borderId="19" xfId="2" applyNumberFormat="1" applyFont="1" applyFill="1" applyBorder="1" applyAlignment="1" applyProtection="1">
      <alignment horizontal="right" vertical="center"/>
      <protection locked="0"/>
    </xf>
    <xf numFmtId="49" fontId="22" fillId="0" borderId="21" xfId="2" applyNumberFormat="1" applyFont="1" applyFill="1" applyBorder="1" applyAlignment="1" applyProtection="1">
      <alignment horizontal="center" vertical="center" wrapText="1"/>
      <protection locked="0"/>
    </xf>
    <xf numFmtId="49" fontId="22" fillId="0" borderId="19" xfId="2" applyNumberFormat="1" applyFont="1" applyFill="1" applyBorder="1" applyAlignment="1" applyProtection="1">
      <alignment horizontal="center" vertical="center"/>
      <protection locked="0"/>
    </xf>
    <xf numFmtId="49" fontId="22" fillId="0" borderId="22" xfId="2" applyNumberFormat="1" applyFont="1" applyFill="1" applyBorder="1" applyAlignment="1" applyProtection="1">
      <alignment horizontal="center" vertical="center"/>
      <protection locked="0"/>
    </xf>
    <xf numFmtId="38" fontId="12" fillId="0" borderId="18" xfId="3" applyFont="1" applyFill="1" applyBorder="1" applyAlignment="1" applyProtection="1">
      <alignment horizontal="right" vertical="center"/>
    </xf>
    <xf numFmtId="38" fontId="12" fillId="0" borderId="19" xfId="3" applyFont="1" applyFill="1" applyBorder="1" applyAlignment="1" applyProtection="1">
      <alignment horizontal="right" vertical="center"/>
    </xf>
    <xf numFmtId="38" fontId="12" fillId="0" borderId="22" xfId="3" applyFont="1" applyFill="1" applyBorder="1" applyAlignment="1" applyProtection="1">
      <alignment horizontal="right" vertical="center"/>
    </xf>
    <xf numFmtId="0" fontId="18" fillId="0" borderId="19" xfId="2" applyFont="1" applyFill="1" applyBorder="1" applyAlignment="1">
      <alignment horizontal="center" vertical="center"/>
    </xf>
    <xf numFmtId="0" fontId="18" fillId="0" borderId="20" xfId="2" applyFont="1" applyFill="1" applyBorder="1" applyAlignment="1">
      <alignment horizontal="center" vertical="center"/>
    </xf>
    <xf numFmtId="181" fontId="24" fillId="0" borderId="19" xfId="2" applyNumberFormat="1" applyFont="1" applyFill="1" applyBorder="1" applyAlignment="1" applyProtection="1">
      <alignment horizontal="right" vertical="center"/>
      <protection locked="0"/>
    </xf>
    <xf numFmtId="49" fontId="22" fillId="0" borderId="21" xfId="2" applyNumberFormat="1" applyFont="1" applyFill="1" applyBorder="1" applyAlignment="1" applyProtection="1">
      <alignment vertical="center"/>
      <protection locked="0"/>
    </xf>
    <xf numFmtId="0" fontId="22" fillId="0" borderId="19" xfId="2" applyFont="1" applyFill="1" applyBorder="1" applyAlignment="1" applyProtection="1">
      <alignment vertical="center"/>
      <protection locked="0"/>
    </xf>
    <xf numFmtId="0" fontId="22" fillId="0" borderId="22" xfId="2" applyFont="1" applyFill="1" applyBorder="1" applyAlignment="1" applyProtection="1">
      <alignment vertical="center"/>
      <protection locked="0"/>
    </xf>
    <xf numFmtId="181" fontId="21" fillId="0" borderId="19" xfId="2" applyNumberFormat="1" applyFont="1" applyFill="1" applyBorder="1" applyAlignment="1">
      <alignment horizontal="right" vertical="center"/>
    </xf>
    <xf numFmtId="182" fontId="22" fillId="0" borderId="19" xfId="2" applyNumberFormat="1" applyFont="1" applyFill="1" applyBorder="1" applyAlignment="1" applyProtection="1">
      <alignment horizontal="left" vertical="center"/>
      <protection locked="0"/>
    </xf>
    <xf numFmtId="182" fontId="22" fillId="0" borderId="22" xfId="2" applyNumberFormat="1" applyFont="1" applyFill="1" applyBorder="1" applyAlignment="1" applyProtection="1">
      <alignment horizontal="left" vertical="center"/>
      <protection locked="0"/>
    </xf>
    <xf numFmtId="49" fontId="12" fillId="0" borderId="34" xfId="2" applyNumberFormat="1" applyFont="1" applyFill="1" applyBorder="1" applyAlignment="1">
      <alignment horizontal="center" vertical="center"/>
    </xf>
    <xf numFmtId="0" fontId="18" fillId="0" borderId="15" xfId="2" applyFont="1" applyFill="1" applyBorder="1" applyAlignment="1">
      <alignment horizontal="center" vertical="center"/>
    </xf>
    <xf numFmtId="0" fontId="18" fillId="0" borderId="16" xfId="2" applyFont="1" applyFill="1" applyBorder="1" applyAlignment="1">
      <alignment horizontal="center" vertical="center"/>
    </xf>
    <xf numFmtId="181" fontId="24" fillId="0" borderId="15" xfId="2" applyNumberFormat="1" applyFont="1" applyFill="1" applyBorder="1" applyAlignment="1" applyProtection="1">
      <alignment horizontal="right" vertical="center"/>
      <protection locked="0"/>
    </xf>
    <xf numFmtId="49" fontId="22" fillId="0" borderId="14" xfId="2" applyNumberFormat="1" applyFont="1" applyFill="1" applyBorder="1" applyAlignment="1" applyProtection="1">
      <alignment vertical="center"/>
      <protection locked="0"/>
    </xf>
    <xf numFmtId="0" fontId="22" fillId="0" borderId="15" xfId="2" applyFont="1" applyFill="1" applyBorder="1" applyAlignment="1" applyProtection="1">
      <alignment vertical="center"/>
      <protection locked="0"/>
    </xf>
    <xf numFmtId="0" fontId="22" fillId="0" borderId="35" xfId="2" applyFont="1" applyFill="1" applyBorder="1" applyAlignment="1" applyProtection="1">
      <alignment vertical="center"/>
      <protection locked="0"/>
    </xf>
    <xf numFmtId="49" fontId="12" fillId="0" borderId="8" xfId="2" applyNumberFormat="1" applyFont="1" applyFill="1" applyBorder="1" applyAlignment="1">
      <alignment horizontal="center" vertical="center"/>
    </xf>
    <xf numFmtId="0" fontId="18" fillId="0" borderId="9" xfId="2" applyFont="1" applyFill="1" applyBorder="1" applyAlignment="1">
      <alignment horizontal="center" vertical="center"/>
    </xf>
    <xf numFmtId="0" fontId="18" fillId="0" borderId="10" xfId="2" applyFont="1" applyFill="1" applyBorder="1" applyAlignment="1">
      <alignment horizontal="center" vertical="center"/>
    </xf>
    <xf numFmtId="181" fontId="21" fillId="0" borderId="9" xfId="2" applyNumberFormat="1" applyFont="1" applyFill="1" applyBorder="1" applyAlignment="1">
      <alignment horizontal="right" vertical="center"/>
    </xf>
    <xf numFmtId="49" fontId="22" fillId="0" borderId="13" xfId="2" applyNumberFormat="1" applyFont="1" applyFill="1" applyBorder="1" applyAlignment="1" applyProtection="1">
      <alignment vertical="center"/>
      <protection locked="0"/>
    </xf>
    <xf numFmtId="0" fontId="22" fillId="0" borderId="9" xfId="2" applyFont="1" applyFill="1" applyBorder="1" applyAlignment="1" applyProtection="1">
      <alignment vertical="center"/>
      <protection locked="0"/>
    </xf>
    <xf numFmtId="0" fontId="22" fillId="0" borderId="28" xfId="2" applyFont="1" applyFill="1" applyBorder="1" applyAlignment="1" applyProtection="1">
      <alignment vertical="center"/>
      <protection locked="0"/>
    </xf>
    <xf numFmtId="49" fontId="12" fillId="0" borderId="29" xfId="2" applyNumberFormat="1" applyFont="1" applyFill="1" applyBorder="1" applyAlignment="1">
      <alignment horizontal="center" vertical="center"/>
    </xf>
    <xf numFmtId="0" fontId="18" fillId="0" borderId="30" xfId="2" applyFont="1" applyFill="1" applyBorder="1" applyAlignment="1">
      <alignment horizontal="center" vertical="center"/>
    </xf>
    <xf numFmtId="0" fontId="18" fillId="0" borderId="31" xfId="2" applyFont="1" applyFill="1" applyBorder="1" applyAlignment="1">
      <alignment horizontal="center" vertical="center"/>
    </xf>
    <xf numFmtId="38" fontId="21" fillId="0" borderId="30" xfId="1" applyFont="1" applyFill="1" applyBorder="1" applyAlignment="1">
      <alignment horizontal="right" vertical="center"/>
    </xf>
    <xf numFmtId="49" fontId="22" fillId="0" borderId="2" xfId="2" applyNumberFormat="1" applyFont="1" applyFill="1" applyBorder="1" applyAlignment="1" applyProtection="1">
      <alignment vertical="center"/>
      <protection locked="0"/>
    </xf>
    <xf numFmtId="0" fontId="22" fillId="0" borderId="3" xfId="2" applyFont="1" applyFill="1" applyBorder="1" applyAlignment="1" applyProtection="1">
      <alignment vertical="center"/>
      <protection locked="0"/>
    </xf>
    <xf numFmtId="0" fontId="22" fillId="0" borderId="33" xfId="2" applyFont="1" applyFill="1" applyBorder="1" applyAlignment="1" applyProtection="1">
      <alignment vertical="center"/>
      <protection locked="0"/>
    </xf>
    <xf numFmtId="49" fontId="12" fillId="0" borderId="23" xfId="2" applyNumberFormat="1" applyFont="1" applyFill="1" applyBorder="1" applyAlignment="1">
      <alignment horizontal="center" vertical="center"/>
    </xf>
    <xf numFmtId="0" fontId="18" fillId="0" borderId="24" xfId="2" applyFont="1" applyFill="1" applyBorder="1" applyAlignment="1">
      <alignment horizontal="center" vertical="center"/>
    </xf>
    <xf numFmtId="0" fontId="18" fillId="0" borderId="25" xfId="2" applyFont="1" applyFill="1" applyBorder="1" applyAlignment="1">
      <alignment horizontal="center" vertical="center"/>
    </xf>
    <xf numFmtId="181" fontId="24" fillId="0" borderId="24" xfId="2" applyNumberFormat="1" applyFont="1" applyFill="1" applyBorder="1" applyAlignment="1" applyProtection="1">
      <alignment horizontal="right" vertical="center"/>
      <protection locked="0"/>
    </xf>
    <xf numFmtId="0" fontId="22" fillId="0" borderId="24" xfId="2" applyFont="1" applyFill="1" applyBorder="1" applyAlignment="1" applyProtection="1">
      <alignment vertical="center" wrapText="1"/>
      <protection locked="0"/>
    </xf>
    <xf numFmtId="0" fontId="22" fillId="0" borderId="24" xfId="2" applyFont="1" applyFill="1" applyBorder="1" applyAlignment="1" applyProtection="1">
      <alignment vertical="center"/>
      <protection locked="0"/>
    </xf>
    <xf numFmtId="0" fontId="22" fillId="0" borderId="27" xfId="2" applyFont="1" applyFill="1" applyBorder="1" applyAlignment="1" applyProtection="1">
      <alignment vertical="center"/>
      <protection locked="0"/>
    </xf>
    <xf numFmtId="181" fontId="12" fillId="0" borderId="24" xfId="2" applyNumberFormat="1" applyFont="1" applyFill="1" applyBorder="1" applyAlignment="1">
      <alignment horizontal="right" vertical="center"/>
    </xf>
    <xf numFmtId="0" fontId="22" fillId="0" borderId="26" xfId="2" applyFont="1" applyFill="1" applyBorder="1" applyAlignment="1" applyProtection="1">
      <alignment vertical="center" wrapText="1"/>
      <protection locked="0"/>
    </xf>
    <xf numFmtId="0" fontId="22" fillId="0" borderId="27" xfId="2" applyFont="1" applyFill="1" applyBorder="1" applyAlignment="1" applyProtection="1">
      <alignment vertical="center" wrapText="1"/>
      <protection locked="0"/>
    </xf>
    <xf numFmtId="49" fontId="21" fillId="0" borderId="2" xfId="2" applyNumberFormat="1" applyFont="1" applyFill="1" applyBorder="1" applyAlignment="1">
      <alignment horizontal="center" vertical="center"/>
    </xf>
    <xf numFmtId="49" fontId="21" fillId="0" borderId="3" xfId="2" applyNumberFormat="1" applyFont="1" applyFill="1" applyBorder="1" applyAlignment="1">
      <alignment horizontal="center" vertical="center"/>
    </xf>
    <xf numFmtId="49" fontId="21" fillId="0" borderId="4" xfId="2" applyNumberFormat="1" applyFont="1" applyFill="1" applyBorder="1" applyAlignment="1">
      <alignment horizontal="center" vertical="center"/>
    </xf>
    <xf numFmtId="49" fontId="22" fillId="0" borderId="13" xfId="2" applyNumberFormat="1" applyFont="1" applyFill="1" applyBorder="1" applyAlignment="1" applyProtection="1">
      <alignment vertical="center" shrinkToFit="1"/>
      <protection locked="0"/>
    </xf>
    <xf numFmtId="0" fontId="22" fillId="0" borderId="9" xfId="2" applyFont="1" applyFill="1" applyBorder="1" applyAlignment="1" applyProtection="1">
      <alignment vertical="center" shrinkToFit="1"/>
      <protection locked="0"/>
    </xf>
    <xf numFmtId="0" fontId="22" fillId="0" borderId="28" xfId="2" applyFont="1" applyFill="1" applyBorder="1" applyAlignment="1" applyProtection="1">
      <alignment vertical="center" shrinkToFit="1"/>
      <protection locked="0"/>
    </xf>
    <xf numFmtId="49" fontId="12" fillId="0" borderId="21" xfId="2" applyNumberFormat="1" applyFont="1" applyFill="1" applyBorder="1" applyAlignment="1">
      <alignment horizontal="center" vertical="center"/>
    </xf>
    <xf numFmtId="0" fontId="18" fillId="0" borderId="22" xfId="2" applyFont="1" applyFill="1" applyBorder="1" applyAlignment="1">
      <alignment horizontal="center" vertical="center"/>
    </xf>
    <xf numFmtId="49" fontId="18" fillId="0" borderId="0" xfId="2" applyNumberFormat="1" applyFont="1" applyFill="1" applyBorder="1" applyAlignment="1">
      <alignment horizontal="distributed" vertical="center"/>
    </xf>
    <xf numFmtId="0" fontId="18" fillId="0" borderId="0" xfId="2" applyFont="1" applyFill="1" applyBorder="1" applyAlignment="1">
      <alignment horizontal="distributed" vertical="center"/>
    </xf>
    <xf numFmtId="0" fontId="18" fillId="0" borderId="0" xfId="2" applyNumberFormat="1" applyFont="1" applyFill="1" applyBorder="1" applyAlignment="1">
      <alignment vertical="center"/>
    </xf>
    <xf numFmtId="0" fontId="18" fillId="0" borderId="0" xfId="2" applyNumberFormat="1" applyFont="1" applyFill="1" applyBorder="1" applyAlignment="1">
      <alignment horizontal="center" vertical="center"/>
    </xf>
    <xf numFmtId="0" fontId="18" fillId="0" borderId="0" xfId="2" applyNumberFormat="1" applyFont="1" applyFill="1" applyBorder="1" applyAlignment="1">
      <alignment horizontal="left" vertical="center"/>
    </xf>
    <xf numFmtId="180" fontId="20" fillId="0" borderId="15" xfId="2" applyNumberFormat="1" applyFont="1" applyFill="1" applyBorder="1" applyAlignment="1">
      <alignment horizontal="center" vertical="center"/>
    </xf>
    <xf numFmtId="49" fontId="18" fillId="0" borderId="15" xfId="2" applyNumberFormat="1" applyFont="1" applyFill="1" applyBorder="1" applyAlignment="1">
      <alignment horizontal="center" vertical="center"/>
    </xf>
    <xf numFmtId="49" fontId="12" fillId="0" borderId="2" xfId="2" applyNumberFormat="1" applyFont="1" applyFill="1" applyBorder="1" applyAlignment="1">
      <alignment horizontal="center" vertical="center"/>
    </xf>
    <xf numFmtId="49" fontId="12" fillId="0" borderId="3" xfId="2" applyNumberFormat="1" applyFont="1" applyFill="1" applyBorder="1" applyAlignment="1">
      <alignment horizontal="center" vertical="center"/>
    </xf>
    <xf numFmtId="49" fontId="12" fillId="0" borderId="4" xfId="2" applyNumberFormat="1" applyFont="1" applyFill="1" applyBorder="1" applyAlignment="1">
      <alignment horizontal="center" vertical="center"/>
    </xf>
    <xf numFmtId="49" fontId="12" fillId="0" borderId="0" xfId="2" applyNumberFormat="1" applyFont="1" applyFill="1" applyBorder="1" applyAlignment="1">
      <alignment vertical="center"/>
    </xf>
    <xf numFmtId="49" fontId="13" fillId="0" borderId="0" xfId="2" applyNumberFormat="1" applyFont="1" applyFill="1" applyBorder="1" applyAlignment="1">
      <alignment horizontal="center" vertical="center"/>
    </xf>
    <xf numFmtId="49" fontId="15" fillId="0" borderId="0" xfId="2" applyNumberFormat="1" applyFont="1" applyFill="1" applyBorder="1" applyAlignment="1">
      <alignment horizontal="center" vertical="center"/>
    </xf>
    <xf numFmtId="49" fontId="17" fillId="0" borderId="0" xfId="2" applyNumberFormat="1" applyFont="1" applyFill="1" applyBorder="1" applyAlignment="1">
      <alignment horizontal="distributed" vertical="center"/>
    </xf>
    <xf numFmtId="49" fontId="18" fillId="0" borderId="0" xfId="2" applyNumberFormat="1" applyFont="1" applyFill="1" applyBorder="1" applyAlignment="1">
      <alignment vertical="center" wrapText="1"/>
    </xf>
    <xf numFmtId="0" fontId="11" fillId="0" borderId="0" xfId="2" applyFont="1" applyFill="1" applyBorder="1" applyAlignment="1">
      <alignment vertical="center"/>
    </xf>
    <xf numFmtId="0" fontId="18" fillId="0" borderId="0" xfId="2" applyNumberFormat="1" applyFont="1" applyFill="1" applyBorder="1" applyAlignment="1">
      <alignment horizontal="center" vertical="center" wrapText="1"/>
    </xf>
    <xf numFmtId="0" fontId="11" fillId="0" borderId="0" xfId="2" applyNumberFormat="1" applyFont="1" applyFill="1" applyBorder="1" applyAlignment="1">
      <alignment horizontal="center" vertical="center" wrapText="1"/>
    </xf>
    <xf numFmtId="38" fontId="12" fillId="0" borderId="18" xfId="3" applyNumberFormat="1" applyFont="1" applyBorder="1" applyAlignment="1">
      <alignment horizontal="right" vertical="center"/>
    </xf>
    <xf numFmtId="38" fontId="12" fillId="0" borderId="19" xfId="3" applyNumberFormat="1" applyFont="1" applyBorder="1" applyAlignment="1">
      <alignment horizontal="right" vertical="center"/>
    </xf>
    <xf numFmtId="38" fontId="12" fillId="0" borderId="22" xfId="3" applyNumberFormat="1" applyFont="1" applyBorder="1" applyAlignment="1">
      <alignment horizontal="right" vertical="center"/>
    </xf>
    <xf numFmtId="38" fontId="12" fillId="0" borderId="18" xfId="3" applyFont="1" applyBorder="1" applyAlignment="1">
      <alignment horizontal="center" vertical="center"/>
    </xf>
    <xf numFmtId="38" fontId="12" fillId="0" borderId="19" xfId="3" applyFont="1" applyBorder="1" applyAlignment="1">
      <alignment horizontal="center" vertical="center"/>
    </xf>
    <xf numFmtId="38" fontId="12" fillId="0" borderId="22" xfId="3" applyFont="1" applyBorder="1" applyAlignment="1">
      <alignment horizontal="center" vertical="center"/>
    </xf>
    <xf numFmtId="49" fontId="12" fillId="0" borderId="36" xfId="2" applyNumberFormat="1" applyFont="1" applyBorder="1" applyAlignment="1">
      <alignment horizontal="center" vertical="center"/>
    </xf>
    <xf numFmtId="49" fontId="12" fillId="0" borderId="37" xfId="2" applyNumberFormat="1" applyFont="1" applyBorder="1" applyAlignment="1">
      <alignment horizontal="center" vertical="center"/>
    </xf>
    <xf numFmtId="49" fontId="12" fillId="0" borderId="38" xfId="2" applyNumberFormat="1" applyFont="1" applyBorder="1" applyAlignment="1">
      <alignment horizontal="center" vertical="center"/>
    </xf>
    <xf numFmtId="49" fontId="12" fillId="0" borderId="44" xfId="2" applyNumberFormat="1" applyFont="1" applyBorder="1" applyAlignment="1">
      <alignment horizontal="center" vertical="center"/>
    </xf>
    <xf numFmtId="49" fontId="12" fillId="0" borderId="45" xfId="2" applyNumberFormat="1" applyFont="1" applyBorder="1" applyAlignment="1">
      <alignment horizontal="center" vertical="center"/>
    </xf>
    <xf numFmtId="49" fontId="12" fillId="0" borderId="46" xfId="2" applyNumberFormat="1" applyFont="1" applyBorder="1" applyAlignment="1">
      <alignment horizontal="center" vertical="center"/>
    </xf>
    <xf numFmtId="181" fontId="21" fillId="0" borderId="37" xfId="2" applyNumberFormat="1" applyFont="1" applyBorder="1" applyAlignment="1" applyProtection="1">
      <alignment horizontal="center" vertical="center"/>
      <protection locked="0"/>
    </xf>
    <xf numFmtId="181" fontId="21" fillId="0" borderId="45" xfId="2" applyNumberFormat="1" applyFont="1" applyBorder="1" applyAlignment="1" applyProtection="1">
      <alignment horizontal="center" vertical="center"/>
      <protection locked="0"/>
    </xf>
    <xf numFmtId="181" fontId="21" fillId="0" borderId="41" xfId="2" applyNumberFormat="1" applyFont="1" applyBorder="1" applyAlignment="1" applyProtection="1">
      <alignment horizontal="right" vertical="center"/>
      <protection locked="0"/>
    </xf>
    <xf numFmtId="49" fontId="22" fillId="0" borderId="40" xfId="2" applyNumberFormat="1" applyFont="1" applyBorder="1" applyAlignment="1" applyProtection="1">
      <alignment horizontal="center" vertical="center"/>
      <protection locked="0"/>
    </xf>
    <xf numFmtId="49" fontId="22" fillId="0" borderId="41" xfId="2" applyNumberFormat="1" applyFont="1" applyBorder="1" applyAlignment="1" applyProtection="1">
      <alignment horizontal="center" vertical="center"/>
      <protection locked="0"/>
    </xf>
    <xf numFmtId="181" fontId="21" fillId="0" borderId="45" xfId="2" applyNumberFormat="1" applyFont="1" applyBorder="1" applyAlignment="1" applyProtection="1">
      <alignment horizontal="right" vertical="center"/>
      <protection locked="0"/>
    </xf>
    <xf numFmtId="49" fontId="22" fillId="0" borderId="48" xfId="2" applyNumberFormat="1" applyFont="1" applyBorder="1" applyAlignment="1" applyProtection="1">
      <alignment horizontal="center" vertical="center"/>
      <protection locked="0"/>
    </xf>
    <xf numFmtId="49" fontId="22" fillId="0" borderId="49" xfId="2" applyNumberFormat="1" applyFont="1" applyBorder="1" applyAlignment="1" applyProtection="1">
      <alignment horizontal="center" vertical="center"/>
      <protection locked="0"/>
    </xf>
    <xf numFmtId="49" fontId="12" fillId="0" borderId="18" xfId="2" applyNumberFormat="1" applyFont="1" applyBorder="1" applyAlignment="1">
      <alignment horizontal="center" vertical="center"/>
    </xf>
    <xf numFmtId="0" fontId="18" fillId="0" borderId="19" xfId="2" applyFont="1" applyBorder="1" applyAlignment="1">
      <alignment horizontal="center" vertical="center"/>
    </xf>
    <xf numFmtId="0" fontId="18" fillId="0" borderId="20" xfId="2" applyFont="1" applyBorder="1" applyAlignment="1">
      <alignment horizontal="center" vertical="center"/>
    </xf>
    <xf numFmtId="181" fontId="24" fillId="0" borderId="19" xfId="2" applyNumberFormat="1" applyFont="1" applyBorder="1" applyAlignment="1" applyProtection="1">
      <alignment horizontal="right" vertical="center"/>
      <protection locked="0"/>
    </xf>
    <xf numFmtId="49" fontId="22" fillId="0" borderId="21" xfId="2" applyNumberFormat="1" applyFont="1" applyBorder="1" applyAlignment="1" applyProtection="1">
      <alignment vertical="center"/>
      <protection locked="0"/>
    </xf>
    <xf numFmtId="0" fontId="22" fillId="0" borderId="19" xfId="2" applyFont="1" applyBorder="1" applyAlignment="1" applyProtection="1">
      <alignment vertical="center"/>
      <protection locked="0"/>
    </xf>
    <xf numFmtId="0" fontId="22" fillId="0" borderId="22" xfId="2" applyFont="1" applyBorder="1" applyAlignment="1" applyProtection="1">
      <alignment vertical="center"/>
      <protection locked="0"/>
    </xf>
    <xf numFmtId="181" fontId="21" fillId="0" borderId="19" xfId="2" applyNumberFormat="1" applyFont="1" applyBorder="1" applyAlignment="1">
      <alignment horizontal="right" vertical="center"/>
    </xf>
    <xf numFmtId="182" fontId="22" fillId="0" borderId="19" xfId="2" applyNumberFormat="1" applyFont="1" applyBorder="1" applyAlignment="1" applyProtection="1">
      <alignment horizontal="left" vertical="center"/>
    </xf>
    <xf numFmtId="182" fontId="22" fillId="0" borderId="22" xfId="2" applyNumberFormat="1" applyFont="1" applyBorder="1" applyAlignment="1" applyProtection="1">
      <alignment horizontal="left" vertical="center"/>
    </xf>
    <xf numFmtId="49" fontId="12" fillId="0" borderId="34" xfId="2" applyNumberFormat="1" applyFont="1" applyBorder="1" applyAlignment="1">
      <alignment horizontal="center" vertical="center"/>
    </xf>
    <xf numFmtId="0" fontId="18" fillId="0" borderId="15" xfId="2" applyFont="1" applyBorder="1" applyAlignment="1">
      <alignment horizontal="center" vertical="center"/>
    </xf>
    <xf numFmtId="0" fontId="18" fillId="0" borderId="16" xfId="2" applyFont="1" applyBorder="1" applyAlignment="1">
      <alignment horizontal="center" vertical="center"/>
    </xf>
    <xf numFmtId="181" fontId="24" fillId="0" borderId="15" xfId="2" applyNumberFormat="1" applyFont="1" applyBorder="1" applyAlignment="1" applyProtection="1">
      <alignment horizontal="right" vertical="center"/>
      <protection locked="0"/>
    </xf>
    <xf numFmtId="49" fontId="22" fillId="0" borderId="14" xfId="2" applyNumberFormat="1" applyFont="1" applyBorder="1" applyAlignment="1" applyProtection="1">
      <alignment vertical="center"/>
      <protection locked="0"/>
    </xf>
    <xf numFmtId="0" fontId="22" fillId="0" borderId="15" xfId="2" applyFont="1" applyBorder="1" applyAlignment="1" applyProtection="1">
      <alignment vertical="center"/>
      <protection locked="0"/>
    </xf>
    <xf numFmtId="0" fontId="22" fillId="0" borderId="35" xfId="2" applyFont="1" applyBorder="1" applyAlignment="1" applyProtection="1">
      <alignment vertical="center"/>
      <protection locked="0"/>
    </xf>
    <xf numFmtId="49" fontId="12" fillId="0" borderId="8" xfId="2" applyNumberFormat="1" applyFont="1" applyBorder="1" applyAlignment="1">
      <alignment horizontal="center" vertical="center"/>
    </xf>
    <xf numFmtId="0" fontId="18" fillId="0" borderId="9" xfId="2" applyFont="1" applyBorder="1" applyAlignment="1">
      <alignment horizontal="center" vertical="center"/>
    </xf>
    <xf numFmtId="0" fontId="18" fillId="0" borderId="10" xfId="2" applyFont="1" applyBorder="1" applyAlignment="1">
      <alignment horizontal="center" vertical="center"/>
    </xf>
    <xf numFmtId="181" fontId="21" fillId="0" borderId="9" xfId="2" applyNumberFormat="1" applyFont="1" applyBorder="1" applyAlignment="1">
      <alignment horizontal="right" vertical="center"/>
    </xf>
    <xf numFmtId="49" fontId="22" fillId="0" borderId="13" xfId="2" applyNumberFormat="1" applyFont="1" applyBorder="1" applyAlignment="1" applyProtection="1">
      <alignment vertical="center"/>
      <protection locked="0"/>
    </xf>
    <xf numFmtId="0" fontId="22" fillId="0" borderId="9" xfId="2" applyFont="1" applyBorder="1" applyAlignment="1" applyProtection="1">
      <alignment vertical="center"/>
      <protection locked="0"/>
    </xf>
    <xf numFmtId="0" fontId="22" fillId="0" borderId="28" xfId="2" applyFont="1" applyBorder="1" applyAlignment="1" applyProtection="1">
      <alignment vertical="center"/>
      <protection locked="0"/>
    </xf>
    <xf numFmtId="49" fontId="12" fillId="0" borderId="29" xfId="2" applyNumberFormat="1" applyFont="1" applyBorder="1" applyAlignment="1">
      <alignment horizontal="center" vertical="center"/>
    </xf>
    <xf numFmtId="0" fontId="18" fillId="0" borderId="30" xfId="2" applyFont="1" applyBorder="1" applyAlignment="1">
      <alignment horizontal="center" vertical="center"/>
    </xf>
    <xf numFmtId="0" fontId="18" fillId="0" borderId="31" xfId="2" applyFont="1" applyBorder="1" applyAlignment="1">
      <alignment horizontal="center" vertical="center"/>
    </xf>
    <xf numFmtId="38" fontId="21" fillId="0" borderId="30" xfId="1" applyFont="1" applyBorder="1" applyAlignment="1">
      <alignment horizontal="right" vertical="center"/>
    </xf>
    <xf numFmtId="49" fontId="22" fillId="0" borderId="2" xfId="2" applyNumberFormat="1" applyFont="1" applyBorder="1" applyAlignment="1" applyProtection="1">
      <alignment vertical="center"/>
      <protection locked="0"/>
    </xf>
    <xf numFmtId="0" fontId="22" fillId="0" borderId="3" xfId="2" applyFont="1" applyBorder="1" applyAlignment="1" applyProtection="1">
      <alignment vertical="center"/>
      <protection locked="0"/>
    </xf>
    <xf numFmtId="0" fontId="22" fillId="0" borderId="33" xfId="2" applyFont="1" applyBorder="1" applyAlignment="1" applyProtection="1">
      <alignment vertical="center"/>
      <protection locked="0"/>
    </xf>
    <xf numFmtId="49" fontId="12" fillId="0" borderId="23" xfId="2" applyNumberFormat="1" applyFont="1" applyBorder="1" applyAlignment="1">
      <alignment horizontal="center" vertical="center"/>
    </xf>
    <xf numFmtId="0" fontId="18" fillId="0" borderId="24" xfId="2" applyFont="1" applyBorder="1" applyAlignment="1">
      <alignment horizontal="center" vertical="center"/>
    </xf>
    <xf numFmtId="0" fontId="18" fillId="0" borderId="25" xfId="2" applyFont="1" applyBorder="1" applyAlignment="1">
      <alignment horizontal="center" vertical="center"/>
    </xf>
    <xf numFmtId="181" fontId="24" fillId="0" borderId="24" xfId="2" applyNumberFormat="1" applyFont="1" applyBorder="1" applyAlignment="1" applyProtection="1">
      <alignment horizontal="right" vertical="center"/>
      <protection locked="0"/>
    </xf>
    <xf numFmtId="0" fontId="22" fillId="0" borderId="24" xfId="2" applyFont="1" applyBorder="1" applyAlignment="1" applyProtection="1">
      <alignment vertical="center" wrapText="1"/>
      <protection locked="0"/>
    </xf>
    <xf numFmtId="0" fontId="22" fillId="0" borderId="24" xfId="2" applyFont="1" applyBorder="1" applyAlignment="1" applyProtection="1">
      <alignment vertical="center"/>
      <protection locked="0"/>
    </xf>
    <xf numFmtId="0" fontId="22" fillId="0" borderId="27" xfId="2" applyFont="1" applyBorder="1" applyAlignment="1" applyProtection="1">
      <alignment vertical="center"/>
      <protection locked="0"/>
    </xf>
    <xf numFmtId="181" fontId="12" fillId="0" borderId="24" xfId="2" applyNumberFormat="1" applyFont="1" applyBorder="1" applyAlignment="1">
      <alignment horizontal="right" vertical="center"/>
    </xf>
    <xf numFmtId="0" fontId="22" fillId="0" borderId="26" xfId="2" applyFont="1" applyBorder="1" applyAlignment="1" applyProtection="1">
      <alignment vertical="center" wrapText="1"/>
      <protection locked="0"/>
    </xf>
    <xf numFmtId="0" fontId="22" fillId="0" borderId="27" xfId="2" applyFont="1" applyBorder="1" applyAlignment="1" applyProtection="1">
      <alignment vertical="center" wrapText="1"/>
      <protection locked="0"/>
    </xf>
    <xf numFmtId="49" fontId="21" fillId="0" borderId="2" xfId="2" applyNumberFormat="1" applyFont="1" applyBorder="1" applyAlignment="1">
      <alignment horizontal="center" vertical="center"/>
    </xf>
    <xf numFmtId="49" fontId="21" fillId="0" borderId="3" xfId="2" applyNumberFormat="1" applyFont="1" applyBorder="1" applyAlignment="1">
      <alignment horizontal="center" vertical="center"/>
    </xf>
    <xf numFmtId="49" fontId="21" fillId="0" borderId="4" xfId="2" applyNumberFormat="1" applyFont="1" applyBorder="1" applyAlignment="1">
      <alignment horizontal="center" vertical="center"/>
    </xf>
    <xf numFmtId="49" fontId="12" fillId="0" borderId="21" xfId="2" applyNumberFormat="1" applyFont="1" applyBorder="1" applyAlignment="1">
      <alignment horizontal="center" vertical="center"/>
    </xf>
    <xf numFmtId="0" fontId="18" fillId="0" borderId="22" xfId="2" applyFont="1" applyBorder="1" applyAlignment="1">
      <alignment horizontal="center" vertical="center"/>
    </xf>
    <xf numFmtId="49" fontId="18" fillId="0" borderId="0" xfId="2" applyNumberFormat="1" applyFont="1" applyBorder="1" applyAlignment="1">
      <alignment horizontal="distributed" vertical="center"/>
    </xf>
    <xf numFmtId="0" fontId="18" fillId="0" borderId="0" xfId="2" applyFont="1" applyBorder="1" applyAlignment="1">
      <alignment horizontal="distributed" vertical="center"/>
    </xf>
    <xf numFmtId="0" fontId="18" fillId="0" borderId="0" xfId="2" applyNumberFormat="1" applyFont="1" applyBorder="1" applyAlignment="1">
      <alignment vertical="center"/>
    </xf>
    <xf numFmtId="0" fontId="18" fillId="0" borderId="0" xfId="2" applyNumberFormat="1" applyFont="1" applyBorder="1" applyAlignment="1">
      <alignment horizontal="center" vertical="center"/>
    </xf>
    <xf numFmtId="0" fontId="18" fillId="0" borderId="0" xfId="2" applyNumberFormat="1" applyFont="1" applyBorder="1" applyAlignment="1">
      <alignment horizontal="left" vertical="center"/>
    </xf>
    <xf numFmtId="180" fontId="20" fillId="0" borderId="15" xfId="2" applyNumberFormat="1" applyFont="1" applyBorder="1" applyAlignment="1">
      <alignment horizontal="center" vertical="center"/>
    </xf>
    <xf numFmtId="49" fontId="18" fillId="0" borderId="15" xfId="2" applyNumberFormat="1" applyFont="1" applyBorder="1" applyAlignment="1">
      <alignment horizontal="center" vertical="center"/>
    </xf>
    <xf numFmtId="49" fontId="12" fillId="0" borderId="0" xfId="2" applyNumberFormat="1" applyFont="1" applyBorder="1" applyAlignment="1">
      <alignment vertical="center"/>
    </xf>
    <xf numFmtId="49" fontId="13" fillId="0" borderId="0" xfId="2" applyNumberFormat="1" applyFont="1" applyBorder="1" applyAlignment="1">
      <alignment horizontal="center" vertical="center"/>
    </xf>
    <xf numFmtId="49" fontId="15" fillId="0" borderId="0" xfId="2" applyNumberFormat="1" applyFont="1" applyBorder="1" applyAlignment="1">
      <alignment horizontal="center" vertical="center"/>
    </xf>
    <xf numFmtId="49" fontId="17" fillId="0" borderId="0" xfId="2" applyNumberFormat="1" applyFont="1" applyBorder="1" applyAlignment="1">
      <alignment horizontal="distributed" vertical="center"/>
    </xf>
    <xf numFmtId="49" fontId="18" fillId="0" borderId="0" xfId="2" applyNumberFormat="1" applyFont="1" applyBorder="1" applyAlignment="1">
      <alignment vertical="center" wrapText="1"/>
    </xf>
    <xf numFmtId="0" fontId="11" fillId="0" borderId="0" xfId="2" applyFont="1" applyBorder="1" applyAlignment="1">
      <alignment vertical="center"/>
    </xf>
    <xf numFmtId="0" fontId="18" fillId="0" borderId="0" xfId="2" applyNumberFormat="1" applyFont="1" applyBorder="1" applyAlignment="1">
      <alignment horizontal="center" vertical="center" wrapText="1"/>
    </xf>
    <xf numFmtId="0" fontId="11" fillId="0" borderId="0" xfId="2" applyNumberFormat="1" applyFont="1" applyBorder="1" applyAlignment="1">
      <alignment horizontal="center" vertical="center" wrapText="1"/>
    </xf>
    <xf numFmtId="49" fontId="22" fillId="0" borderId="47" xfId="2" applyNumberFormat="1" applyFont="1" applyBorder="1" applyAlignment="1" applyProtection="1">
      <alignment vertical="center"/>
      <protection locked="0"/>
    </xf>
    <xf numFmtId="0" fontId="22" fillId="0" borderId="45" xfId="2" applyFont="1" applyBorder="1" applyAlignment="1" applyProtection="1">
      <alignment vertical="center"/>
      <protection locked="0"/>
    </xf>
    <xf numFmtId="0" fontId="22" fillId="0" borderId="50" xfId="2" applyFont="1" applyBorder="1" applyAlignment="1" applyProtection="1">
      <alignment vertical="center"/>
      <protection locked="0"/>
    </xf>
    <xf numFmtId="38" fontId="12" fillId="0" borderId="52" xfId="3" applyFont="1" applyBorder="1" applyAlignment="1">
      <alignment horizontal="center" vertical="center"/>
    </xf>
    <xf numFmtId="38" fontId="12" fillId="0" borderId="53" xfId="3" applyFont="1" applyBorder="1" applyAlignment="1">
      <alignment horizontal="center" vertical="center"/>
    </xf>
    <xf numFmtId="38" fontId="12" fillId="0" borderId="54" xfId="3" applyFont="1" applyBorder="1" applyAlignment="1">
      <alignment horizontal="center" vertical="center"/>
    </xf>
    <xf numFmtId="49" fontId="12" fillId="0" borderId="51" xfId="2" applyNumberFormat="1" applyFont="1" applyBorder="1" applyAlignment="1">
      <alignment horizontal="center" vertical="center"/>
    </xf>
    <xf numFmtId="49" fontId="12" fillId="0" borderId="41" xfId="2" applyNumberFormat="1" applyFont="1" applyBorder="1" applyAlignment="1">
      <alignment horizontal="center" vertical="center"/>
    </xf>
    <xf numFmtId="49" fontId="12" fillId="0" borderId="42" xfId="2" applyNumberFormat="1" applyFont="1" applyBorder="1" applyAlignment="1">
      <alignment horizontal="center" vertical="center"/>
    </xf>
    <xf numFmtId="182" fontId="22" fillId="0" borderId="19" xfId="2" applyNumberFormat="1" applyFont="1" applyBorder="1" applyAlignment="1">
      <alignment horizontal="left" vertical="center"/>
    </xf>
    <xf numFmtId="182" fontId="22" fillId="0" borderId="22" xfId="2" applyNumberFormat="1" applyFont="1" applyBorder="1" applyAlignment="1">
      <alignment horizontal="left" vertical="center"/>
    </xf>
  </cellXfs>
  <cellStyles count="4">
    <cellStyle name="桁区切り" xfId="1" builtinId="6"/>
    <cellStyle name="桁区切り 3" xfId="3" xr:uid="{9EA82151-178D-4B3E-87FB-2080B1048D39}"/>
    <cellStyle name="標準" xfId="0" builtinId="0"/>
    <cellStyle name="標準 4" xfId="2" xr:uid="{96CAD0D6-9145-40A0-9329-E6443F35931E}"/>
  </cellStyles>
  <dxfs count="95">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ill>
        <patternFill>
          <bgColor theme="1" tint="0.34998626667073579"/>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1" tint="0.34998626667073579"/>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37</xdr:col>
      <xdr:colOff>89297</xdr:colOff>
      <xdr:row>2</xdr:row>
      <xdr:rowOff>49610</xdr:rowOff>
    </xdr:from>
    <xdr:to>
      <xdr:col>67</xdr:col>
      <xdr:colOff>59531</xdr:colOff>
      <xdr:row>8</xdr:row>
      <xdr:rowOff>19845</xdr:rowOff>
    </xdr:to>
    <xdr:sp macro="" textlink="">
      <xdr:nvSpPr>
        <xdr:cNvPr id="2" name="吹き出し: 四角形 1">
          <a:extLst>
            <a:ext uri="{FF2B5EF4-FFF2-40B4-BE49-F238E27FC236}">
              <a16:creationId xmlns:a16="http://schemas.microsoft.com/office/drawing/2014/main" id="{E150792A-3171-402C-89C7-DE6E5D83CF0D}"/>
            </a:ext>
          </a:extLst>
        </xdr:cNvPr>
        <xdr:cNvSpPr/>
      </xdr:nvSpPr>
      <xdr:spPr>
        <a:xfrm>
          <a:off x="6975872" y="478235"/>
          <a:ext cx="3684984" cy="1475185"/>
        </a:xfrm>
        <a:prstGeom prst="wedgeRectCallout">
          <a:avLst>
            <a:gd name="adj1" fmla="val -60159"/>
            <a:gd name="adj2" fmla="val 7577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リースでの申請の場合は、各リース契約書ごとにリース料金算定根拠明細書を提出してください。</a:t>
          </a:r>
          <a:endParaRPr kumimoji="1" lang="en-US" altLang="ja-JP" sz="1100">
            <a:solidFill>
              <a:sysClr val="windowText" lastClr="000000"/>
            </a:solidFill>
          </a:endParaRPr>
        </a:p>
        <a:p>
          <a:pPr algn="l"/>
          <a:r>
            <a:rPr kumimoji="1" lang="ja-JP" altLang="en-US" sz="1100">
              <a:solidFill>
                <a:sysClr val="windowText" lastClr="000000"/>
              </a:solidFill>
            </a:rPr>
            <a:t>雛形は</a:t>
          </a:r>
          <a:r>
            <a:rPr kumimoji="1" lang="ja-JP" altLang="en-US" sz="1100" b="1">
              <a:solidFill>
                <a:srgbClr val="7030A0"/>
              </a:solidFill>
            </a:rPr>
            <a:t>「リース料均等」</a:t>
          </a:r>
          <a:r>
            <a:rPr kumimoji="1" lang="ja-JP" altLang="en-US" sz="1100">
              <a:solidFill>
                <a:sysClr val="windowText" lastClr="000000"/>
              </a:solidFill>
            </a:rPr>
            <a:t>と</a:t>
          </a:r>
          <a:r>
            <a:rPr kumimoji="1" lang="ja-JP" altLang="en-US" sz="1100" b="1">
              <a:solidFill>
                <a:srgbClr val="7030A0"/>
              </a:solidFill>
            </a:rPr>
            <a:t>「リース料金変動あり」</a:t>
          </a:r>
          <a:r>
            <a:rPr kumimoji="1" lang="ja-JP" altLang="en-US" sz="1100">
              <a:solidFill>
                <a:sysClr val="windowText" lastClr="000000"/>
              </a:solidFill>
            </a:rPr>
            <a:t>と</a:t>
          </a:r>
          <a:r>
            <a:rPr kumimoji="1" lang="ja-JP" altLang="en-US" sz="1100" b="1">
              <a:solidFill>
                <a:srgbClr val="7030A0"/>
              </a:solidFill>
            </a:rPr>
            <a:t>「前払いあり」</a:t>
          </a:r>
          <a:r>
            <a:rPr kumimoji="1" lang="ja-JP" altLang="en-US" sz="1100">
              <a:solidFill>
                <a:sysClr val="windowText" lastClr="000000"/>
              </a:solidFill>
            </a:rPr>
            <a:t>に分かれているので、該当するシートの色付き部分に入力し、作成してください。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38</xdr:col>
      <xdr:colOff>57150</xdr:colOff>
      <xdr:row>0</xdr:row>
      <xdr:rowOff>180975</xdr:rowOff>
    </xdr:from>
    <xdr:to>
      <xdr:col>67</xdr:col>
      <xdr:colOff>8334</xdr:colOff>
      <xdr:row>6</xdr:row>
      <xdr:rowOff>58738</xdr:rowOff>
    </xdr:to>
    <xdr:sp macro="" textlink="">
      <xdr:nvSpPr>
        <xdr:cNvPr id="2" name="吹き出し: 四角形 1">
          <a:extLst>
            <a:ext uri="{FF2B5EF4-FFF2-40B4-BE49-F238E27FC236}">
              <a16:creationId xmlns:a16="http://schemas.microsoft.com/office/drawing/2014/main" id="{4C0874FE-1881-406E-8C2E-7A4D6ECB0BC2}"/>
            </a:ext>
          </a:extLst>
        </xdr:cNvPr>
        <xdr:cNvSpPr/>
      </xdr:nvSpPr>
      <xdr:spPr>
        <a:xfrm>
          <a:off x="7067550" y="180975"/>
          <a:ext cx="3542109" cy="1468438"/>
        </a:xfrm>
        <a:prstGeom prst="wedgeRectCallout">
          <a:avLst>
            <a:gd name="adj1" fmla="val -60159"/>
            <a:gd name="adj2" fmla="val 7577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リースでの申請の場合は、各リース契約書ごとにリース料金算定根拠明細書を提出してください。</a:t>
          </a:r>
          <a:endParaRPr kumimoji="1" lang="en-US" altLang="ja-JP" sz="1100">
            <a:solidFill>
              <a:sysClr val="windowText" lastClr="000000"/>
            </a:solidFill>
          </a:endParaRPr>
        </a:p>
        <a:p>
          <a:pPr algn="l"/>
          <a:r>
            <a:rPr kumimoji="1" lang="ja-JP" altLang="en-US" sz="1100">
              <a:solidFill>
                <a:sysClr val="windowText" lastClr="000000"/>
              </a:solidFill>
            </a:rPr>
            <a:t>雛形は</a:t>
          </a:r>
          <a:r>
            <a:rPr kumimoji="1" lang="ja-JP" altLang="en-US" sz="1100" b="1">
              <a:solidFill>
                <a:srgbClr val="7030A0"/>
              </a:solidFill>
            </a:rPr>
            <a:t>「リース料均等」</a:t>
          </a:r>
          <a:r>
            <a:rPr kumimoji="1" lang="ja-JP" altLang="en-US" sz="1100">
              <a:solidFill>
                <a:sysClr val="windowText" lastClr="000000"/>
              </a:solidFill>
            </a:rPr>
            <a:t>と</a:t>
          </a:r>
          <a:r>
            <a:rPr kumimoji="1" lang="ja-JP" altLang="en-US" sz="1100" b="1">
              <a:solidFill>
                <a:srgbClr val="7030A0"/>
              </a:solidFill>
            </a:rPr>
            <a:t>「リース料金変動あり」</a:t>
          </a:r>
          <a:r>
            <a:rPr kumimoji="1" lang="ja-JP" altLang="en-US" sz="1100">
              <a:solidFill>
                <a:sysClr val="windowText" lastClr="000000"/>
              </a:solidFill>
            </a:rPr>
            <a:t>と</a:t>
          </a:r>
          <a:r>
            <a:rPr kumimoji="1" lang="ja-JP" altLang="en-US" sz="1100" b="1">
              <a:solidFill>
                <a:srgbClr val="7030A0"/>
              </a:solidFill>
            </a:rPr>
            <a:t>「前払いあり」</a:t>
          </a:r>
          <a:r>
            <a:rPr kumimoji="1" lang="ja-JP" altLang="en-US" sz="1100">
              <a:solidFill>
                <a:sysClr val="windowText" lastClr="000000"/>
              </a:solidFill>
            </a:rPr>
            <a:t>に分かれているので、該当するシートの色付き部分に入力し、作成してください。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38</xdr:col>
      <xdr:colOff>0</xdr:colOff>
      <xdr:row>1</xdr:row>
      <xdr:rowOff>0</xdr:rowOff>
    </xdr:from>
    <xdr:to>
      <xdr:col>66</xdr:col>
      <xdr:colOff>75009</xdr:colOff>
      <xdr:row>6</xdr:row>
      <xdr:rowOff>315913</xdr:rowOff>
    </xdr:to>
    <xdr:sp macro="" textlink="">
      <xdr:nvSpPr>
        <xdr:cNvPr id="2" name="吹き出し: 四角形 1">
          <a:extLst>
            <a:ext uri="{FF2B5EF4-FFF2-40B4-BE49-F238E27FC236}">
              <a16:creationId xmlns:a16="http://schemas.microsoft.com/office/drawing/2014/main" id="{BBC26648-787A-454F-9656-7925FBF8C0B8}"/>
            </a:ext>
          </a:extLst>
        </xdr:cNvPr>
        <xdr:cNvSpPr/>
      </xdr:nvSpPr>
      <xdr:spPr>
        <a:xfrm>
          <a:off x="7010400" y="219075"/>
          <a:ext cx="3542109" cy="1468438"/>
        </a:xfrm>
        <a:prstGeom prst="wedgeRectCallout">
          <a:avLst>
            <a:gd name="adj1" fmla="val -60159"/>
            <a:gd name="adj2" fmla="val 7577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リースでの申請の場合は、各リース契約書ごとにリース料金算定根拠明細書を提出してください。</a:t>
          </a:r>
          <a:endParaRPr kumimoji="1" lang="en-US" altLang="ja-JP" sz="1100">
            <a:solidFill>
              <a:sysClr val="windowText" lastClr="000000"/>
            </a:solidFill>
          </a:endParaRPr>
        </a:p>
        <a:p>
          <a:pPr algn="l"/>
          <a:r>
            <a:rPr kumimoji="1" lang="ja-JP" altLang="en-US" sz="1100">
              <a:solidFill>
                <a:sysClr val="windowText" lastClr="000000"/>
              </a:solidFill>
            </a:rPr>
            <a:t>雛形は</a:t>
          </a:r>
          <a:r>
            <a:rPr kumimoji="1" lang="ja-JP" altLang="en-US" sz="1100" b="1">
              <a:solidFill>
                <a:srgbClr val="7030A0"/>
              </a:solidFill>
            </a:rPr>
            <a:t>「リース料均等」</a:t>
          </a:r>
          <a:r>
            <a:rPr kumimoji="1" lang="ja-JP" altLang="en-US" sz="1100">
              <a:solidFill>
                <a:sysClr val="windowText" lastClr="000000"/>
              </a:solidFill>
            </a:rPr>
            <a:t>と</a:t>
          </a:r>
          <a:r>
            <a:rPr kumimoji="1" lang="ja-JP" altLang="en-US" sz="1100" b="1">
              <a:solidFill>
                <a:srgbClr val="7030A0"/>
              </a:solidFill>
            </a:rPr>
            <a:t>「リース料金変動あり」</a:t>
          </a:r>
          <a:r>
            <a:rPr kumimoji="1" lang="ja-JP" altLang="en-US" sz="1100">
              <a:solidFill>
                <a:sysClr val="windowText" lastClr="000000"/>
              </a:solidFill>
            </a:rPr>
            <a:t>と</a:t>
          </a:r>
          <a:r>
            <a:rPr kumimoji="1" lang="ja-JP" altLang="en-US" sz="1100" b="1">
              <a:solidFill>
                <a:srgbClr val="7030A0"/>
              </a:solidFill>
            </a:rPr>
            <a:t>「前払いあり」</a:t>
          </a:r>
          <a:r>
            <a:rPr kumimoji="1" lang="ja-JP" altLang="en-US" sz="1100">
              <a:solidFill>
                <a:sysClr val="windowText" lastClr="000000"/>
              </a:solidFill>
            </a:rPr>
            <a:t>に分かれているので、該当するシートの色付き部分に入力し、作成してください。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75FDD-3E5D-4844-A5D1-04E405004A40}">
  <dimension ref="A1:BG183"/>
  <sheetViews>
    <sheetView tabSelected="1" view="pageBreakPreview" zoomScale="91" zoomScaleNormal="100" zoomScaleSheetLayoutView="91" workbookViewId="0">
      <selection activeCell="D7" sqref="D7:R7"/>
    </sheetView>
  </sheetViews>
  <sheetFormatPr defaultRowHeight="18.75" x14ac:dyDescent="0.4"/>
  <cols>
    <col min="1" max="3" width="10.625" style="111" customWidth="1"/>
    <col min="4" max="18" width="5.625" style="111" customWidth="1"/>
    <col min="19" max="19" width="5.625" customWidth="1"/>
    <col min="20" max="21" width="10.625" customWidth="1"/>
    <col min="22" max="36" width="5.625" customWidth="1"/>
    <col min="39" max="45" width="7.625" customWidth="1"/>
    <col min="46" max="46" width="15.625" bestFit="1" customWidth="1"/>
    <col min="47" max="96" width="7.625" customWidth="1"/>
  </cols>
  <sheetData>
    <row r="1" spans="1:54" ht="55.5" customHeight="1" x14ac:dyDescent="0.4">
      <c r="A1" s="102" t="s">
        <v>98</v>
      </c>
      <c r="B1" s="103"/>
      <c r="C1" s="103"/>
      <c r="D1" s="103"/>
      <c r="E1" s="103"/>
      <c r="F1" s="103"/>
      <c r="G1" s="104" t="s">
        <v>188</v>
      </c>
      <c r="H1" s="103"/>
      <c r="I1" s="103"/>
      <c r="J1" s="105"/>
      <c r="K1" s="103"/>
      <c r="L1" s="103"/>
      <c r="M1" s="103"/>
      <c r="N1" s="103"/>
      <c r="O1" s="103"/>
      <c r="P1" s="103"/>
      <c r="Q1" s="103"/>
      <c r="R1" s="103"/>
      <c r="S1" s="103"/>
      <c r="T1" s="103"/>
      <c r="U1" s="103"/>
      <c r="V1" s="103"/>
      <c r="W1" s="103"/>
      <c r="X1" s="103"/>
      <c r="Y1" s="103"/>
      <c r="Z1" s="103"/>
      <c r="AA1" s="103"/>
      <c r="AB1" s="103"/>
      <c r="AC1" s="103"/>
      <c r="AD1" s="103"/>
      <c r="AE1" s="103"/>
      <c r="AF1" s="103"/>
      <c r="AG1" s="103"/>
      <c r="AH1" s="103"/>
      <c r="AI1" s="103"/>
      <c r="AJ1" s="103"/>
      <c r="AK1" s="106" t="s">
        <v>229</v>
      </c>
    </row>
    <row r="2" spans="1:54" x14ac:dyDescent="0.4">
      <c r="A2"/>
      <c r="B2" t="s">
        <v>99</v>
      </c>
      <c r="C2"/>
      <c r="D2"/>
      <c r="E2"/>
      <c r="F2"/>
      <c r="G2"/>
      <c r="H2"/>
      <c r="I2"/>
      <c r="J2"/>
      <c r="K2"/>
      <c r="L2"/>
      <c r="M2"/>
      <c r="N2"/>
      <c r="O2"/>
      <c r="P2"/>
      <c r="Q2"/>
      <c r="R2"/>
    </row>
    <row r="3" spans="1:54" x14ac:dyDescent="0.4">
      <c r="A3"/>
      <c r="B3" s="128" t="s">
        <v>189</v>
      </c>
      <c r="C3"/>
      <c r="D3"/>
      <c r="E3"/>
      <c r="F3"/>
      <c r="G3"/>
      <c r="H3"/>
      <c r="I3"/>
      <c r="J3"/>
      <c r="K3"/>
      <c r="L3"/>
      <c r="M3"/>
      <c r="N3"/>
      <c r="O3"/>
      <c r="P3"/>
      <c r="Q3"/>
      <c r="R3"/>
    </row>
    <row r="4" spans="1:54" x14ac:dyDescent="0.4">
      <c r="A4"/>
      <c r="B4" s="128" t="s">
        <v>190</v>
      </c>
      <c r="C4"/>
      <c r="D4"/>
      <c r="E4"/>
      <c r="F4"/>
      <c r="G4"/>
      <c r="H4"/>
      <c r="I4"/>
      <c r="J4"/>
      <c r="K4"/>
      <c r="L4"/>
      <c r="M4"/>
      <c r="N4"/>
      <c r="O4"/>
      <c r="P4"/>
      <c r="Q4"/>
      <c r="R4"/>
    </row>
    <row r="5" spans="1:54" x14ac:dyDescent="0.4">
      <c r="A5"/>
      <c r="B5"/>
      <c r="C5"/>
      <c r="D5" s="107"/>
      <c r="E5" t="s">
        <v>100</v>
      </c>
      <c r="F5"/>
      <c r="G5" s="108"/>
      <c r="H5" t="s">
        <v>101</v>
      </c>
      <c r="I5"/>
      <c r="J5"/>
      <c r="K5" s="109"/>
      <c r="L5" t="s">
        <v>102</v>
      </c>
      <c r="M5"/>
      <c r="N5" s="110"/>
      <c r="O5" t="s">
        <v>103</v>
      </c>
      <c r="R5"/>
      <c r="S5" s="112"/>
      <c r="T5" t="s">
        <v>104</v>
      </c>
    </row>
    <row r="6" spans="1:54" x14ac:dyDescent="0.4">
      <c r="A6"/>
      <c r="B6"/>
      <c r="C6"/>
      <c r="D6"/>
      <c r="E6"/>
      <c r="F6"/>
      <c r="G6"/>
      <c r="H6"/>
      <c r="I6"/>
      <c r="J6"/>
      <c r="K6"/>
      <c r="L6"/>
      <c r="M6"/>
      <c r="N6"/>
      <c r="O6"/>
      <c r="P6"/>
      <c r="Q6"/>
      <c r="R6"/>
      <c r="AY6" s="113"/>
      <c r="BB6" s="113"/>
    </row>
    <row r="7" spans="1:54" ht="24.95" customHeight="1" x14ac:dyDescent="0.4">
      <c r="A7" s="136" t="s">
        <v>114</v>
      </c>
      <c r="B7" s="136"/>
      <c r="C7" s="136"/>
      <c r="D7" s="148"/>
      <c r="E7" s="148"/>
      <c r="F7" s="148"/>
      <c r="G7" s="148"/>
      <c r="H7" s="148"/>
      <c r="I7" s="148"/>
      <c r="J7" s="148"/>
      <c r="K7" s="148"/>
      <c r="L7" s="148"/>
      <c r="M7" s="148"/>
      <c r="N7" s="148"/>
      <c r="O7" s="148"/>
      <c r="P7" s="148"/>
      <c r="Q7" s="148"/>
      <c r="R7" s="148"/>
      <c r="S7" s="129"/>
      <c r="T7" s="130"/>
      <c r="U7" s="118"/>
    </row>
    <row r="8" spans="1:54" ht="24.95" customHeight="1" x14ac:dyDescent="0.4">
      <c r="A8" s="136" t="s">
        <v>220</v>
      </c>
      <c r="B8" s="136"/>
      <c r="C8" s="136"/>
      <c r="D8" s="148"/>
      <c r="E8" s="148"/>
      <c r="F8" s="148"/>
      <c r="G8" s="148"/>
      <c r="H8" s="148"/>
      <c r="I8" s="148"/>
      <c r="J8" s="148"/>
      <c r="K8" s="148"/>
      <c r="L8" s="148"/>
      <c r="M8" s="148"/>
      <c r="N8" s="148"/>
      <c r="O8" s="148"/>
      <c r="P8" s="148"/>
      <c r="Q8" s="148"/>
      <c r="R8" s="148"/>
    </row>
    <row r="9" spans="1:54" ht="24.95" customHeight="1" x14ac:dyDescent="0.4">
      <c r="A9" s="149" t="s">
        <v>221</v>
      </c>
      <c r="B9" s="150"/>
      <c r="C9" s="151"/>
      <c r="D9" s="148"/>
      <c r="E9" s="148"/>
      <c r="F9" s="148"/>
      <c r="G9" s="148"/>
      <c r="H9" s="148"/>
      <c r="I9" s="148"/>
      <c r="J9" s="148"/>
      <c r="K9" s="148"/>
      <c r="L9" s="148"/>
      <c r="M9" s="148"/>
      <c r="N9" s="148"/>
      <c r="O9" s="148"/>
      <c r="P9" s="148"/>
      <c r="Q9" s="148"/>
      <c r="R9" s="148"/>
    </row>
    <row r="10" spans="1:54" ht="24.95" customHeight="1" x14ac:dyDescent="0.4">
      <c r="A10" s="149" t="s">
        <v>219</v>
      </c>
      <c r="B10" s="150"/>
      <c r="C10" s="151"/>
      <c r="D10" s="148"/>
      <c r="E10" s="148"/>
      <c r="F10" s="148"/>
      <c r="G10" s="148"/>
      <c r="H10" s="148"/>
      <c r="I10" s="148"/>
      <c r="J10" s="148"/>
      <c r="K10" s="148"/>
      <c r="L10" s="148"/>
      <c r="M10" s="148"/>
      <c r="N10" s="148"/>
      <c r="O10" s="148"/>
      <c r="P10" s="148"/>
      <c r="Q10" s="148"/>
      <c r="R10" s="148"/>
    </row>
    <row r="11" spans="1:54" ht="24.95" customHeight="1" thickBot="1" x14ac:dyDescent="0.45">
      <c r="A11" s="132"/>
      <c r="B11" s="132"/>
      <c r="C11" s="132"/>
      <c r="D11" s="114"/>
      <c r="E11" s="114"/>
      <c r="F11" s="114"/>
      <c r="G11" s="114"/>
      <c r="H11" s="114"/>
      <c r="I11" s="114"/>
      <c r="J11" s="114"/>
      <c r="K11" s="114"/>
      <c r="L11" s="114"/>
      <c r="M11" s="114"/>
      <c r="N11" s="114"/>
      <c r="O11" s="114"/>
      <c r="P11" s="114"/>
      <c r="Q11" s="114"/>
      <c r="R11" s="114"/>
    </row>
    <row r="12" spans="1:54" ht="24.95" customHeight="1" x14ac:dyDescent="0.4">
      <c r="AM12" t="s">
        <v>162</v>
      </c>
    </row>
    <row r="13" spans="1:54" ht="24.95" customHeight="1" x14ac:dyDescent="0.4">
      <c r="A13" s="164" t="s">
        <v>174</v>
      </c>
      <c r="B13" s="164"/>
      <c r="C13" s="164"/>
      <c r="D13" s="164"/>
      <c r="E13" s="164"/>
      <c r="F13" s="164"/>
      <c r="G13" s="164"/>
      <c r="H13" s="164"/>
      <c r="I13" s="164"/>
      <c r="J13" s="164"/>
      <c r="K13" s="164"/>
      <c r="L13" s="164"/>
      <c r="M13" s="164"/>
      <c r="N13" s="164"/>
      <c r="O13" s="164"/>
      <c r="P13" s="164"/>
      <c r="Q13" s="164"/>
      <c r="R13" s="164"/>
      <c r="S13" s="163" t="s">
        <v>222</v>
      </c>
      <c r="T13" s="163"/>
      <c r="U13" s="163"/>
      <c r="V13" s="163"/>
      <c r="W13" s="163"/>
      <c r="X13" s="163"/>
      <c r="Y13" s="163"/>
      <c r="Z13" s="163"/>
      <c r="AA13" s="163"/>
      <c r="AB13" s="163"/>
      <c r="AC13" s="163"/>
      <c r="AD13" s="163"/>
      <c r="AE13" s="163"/>
      <c r="AF13" s="163"/>
      <c r="AG13" s="163"/>
      <c r="AH13" s="163"/>
      <c r="AI13" s="163"/>
      <c r="AJ13" s="163"/>
      <c r="AM13" t="s">
        <v>105</v>
      </c>
      <c r="AN13" t="s">
        <v>106</v>
      </c>
      <c r="AO13" t="s">
        <v>107</v>
      </c>
      <c r="AP13" t="s">
        <v>108</v>
      </c>
      <c r="AQ13" t="s">
        <v>109</v>
      </c>
      <c r="AR13" t="s">
        <v>110</v>
      </c>
      <c r="AS13" t="s">
        <v>111</v>
      </c>
      <c r="AT13" t="s">
        <v>112</v>
      </c>
      <c r="AU13" t="s">
        <v>113</v>
      </c>
      <c r="AV13" t="s">
        <v>191</v>
      </c>
      <c r="AW13" t="s">
        <v>192</v>
      </c>
      <c r="AX13" t="s">
        <v>193</v>
      </c>
    </row>
    <row r="14" spans="1:54" ht="24.95" customHeight="1" x14ac:dyDescent="0.4">
      <c r="A14" s="157" t="s">
        <v>224</v>
      </c>
      <c r="B14" s="158"/>
      <c r="C14" s="159"/>
      <c r="D14" s="160"/>
      <c r="E14" s="161"/>
      <c r="F14" s="161"/>
      <c r="G14" s="161"/>
      <c r="H14" s="161"/>
      <c r="I14" s="161"/>
      <c r="J14" s="161"/>
      <c r="K14" s="161"/>
      <c r="L14" s="161"/>
      <c r="M14" s="161"/>
      <c r="N14" s="161"/>
      <c r="O14" s="161"/>
      <c r="P14" s="161"/>
      <c r="Q14" s="161"/>
      <c r="R14" s="162"/>
      <c r="S14" s="136" t="s">
        <v>223</v>
      </c>
      <c r="T14" s="136"/>
      <c r="U14" s="136"/>
      <c r="V14" s="156"/>
      <c r="W14" s="147"/>
      <c r="X14" s="147"/>
      <c r="Y14" s="147"/>
      <c r="Z14" s="147"/>
      <c r="AA14" s="147"/>
      <c r="AB14" s="147"/>
      <c r="AC14" s="147"/>
      <c r="AD14" s="147"/>
      <c r="AE14" s="147"/>
      <c r="AF14" s="147"/>
      <c r="AG14" s="147"/>
      <c r="AH14" s="147"/>
      <c r="AI14" s="147"/>
      <c r="AJ14" s="147"/>
    </row>
    <row r="15" spans="1:54" ht="24.95" customHeight="1" x14ac:dyDescent="0.4">
      <c r="A15" s="136" t="s">
        <v>157</v>
      </c>
      <c r="B15" s="136"/>
      <c r="C15" s="136"/>
      <c r="D15" s="147"/>
      <c r="E15" s="147"/>
      <c r="F15" s="147"/>
      <c r="G15" s="147"/>
      <c r="H15" s="147"/>
      <c r="I15" s="147"/>
      <c r="J15" s="147"/>
      <c r="K15" s="147"/>
      <c r="L15" s="147"/>
      <c r="M15" s="147"/>
      <c r="N15" s="147"/>
      <c r="O15" s="147"/>
      <c r="P15" s="147"/>
      <c r="Q15" s="147"/>
      <c r="R15" s="147"/>
      <c r="S15" s="136" t="s">
        <v>175</v>
      </c>
      <c r="T15" s="136"/>
      <c r="U15" s="136"/>
      <c r="V15" s="147"/>
      <c r="W15" s="147"/>
      <c r="X15" s="147"/>
      <c r="Y15" s="147"/>
      <c r="Z15" s="147"/>
      <c r="AA15" s="147"/>
      <c r="AB15" s="147"/>
      <c r="AC15" s="147"/>
      <c r="AD15" s="147"/>
      <c r="AE15" s="147"/>
      <c r="AF15" s="147"/>
      <c r="AG15" s="147"/>
      <c r="AH15" s="147"/>
      <c r="AI15" s="147"/>
      <c r="AJ15" s="147"/>
      <c r="AM15" t="s">
        <v>164</v>
      </c>
    </row>
    <row r="16" spans="1:54" ht="24.95" customHeight="1" x14ac:dyDescent="0.4">
      <c r="A16" s="136" t="s">
        <v>159</v>
      </c>
      <c r="B16" s="136"/>
      <c r="C16" s="136"/>
      <c r="D16" s="147"/>
      <c r="E16" s="147"/>
      <c r="F16" s="147"/>
      <c r="G16" s="147"/>
      <c r="H16" s="147"/>
      <c r="I16" s="147"/>
      <c r="J16" s="147"/>
      <c r="K16" s="147"/>
      <c r="L16" s="147"/>
      <c r="M16" s="147"/>
      <c r="N16" s="147"/>
      <c r="O16" s="147"/>
      <c r="P16" s="147"/>
      <c r="Q16" s="147"/>
      <c r="R16" s="147"/>
      <c r="S16" s="136" t="s">
        <v>177</v>
      </c>
      <c r="T16" s="136"/>
      <c r="U16" s="136"/>
      <c r="V16" s="147"/>
      <c r="W16" s="147"/>
      <c r="X16" s="147"/>
      <c r="Y16" s="147"/>
      <c r="Z16" s="147"/>
      <c r="AA16" s="147"/>
      <c r="AB16" s="147"/>
      <c r="AC16" s="147"/>
      <c r="AD16" s="147"/>
      <c r="AE16" s="147"/>
      <c r="AF16" s="147"/>
      <c r="AG16" s="147"/>
      <c r="AH16" s="147"/>
      <c r="AI16" s="147"/>
      <c r="AJ16" s="147"/>
      <c r="AM16" t="s">
        <v>115</v>
      </c>
      <c r="AN16" t="s">
        <v>116</v>
      </c>
      <c r="AO16" t="s">
        <v>117</v>
      </c>
      <c r="AP16" t="s">
        <v>118</v>
      </c>
      <c r="AQ16" t="s">
        <v>119</v>
      </c>
      <c r="AR16" t="s">
        <v>120</v>
      </c>
      <c r="AS16" t="s">
        <v>121</v>
      </c>
      <c r="AT16" t="s">
        <v>122</v>
      </c>
      <c r="AU16" t="s">
        <v>123</v>
      </c>
      <c r="AV16" t="s">
        <v>194</v>
      </c>
      <c r="AW16" t="s">
        <v>195</v>
      </c>
      <c r="AX16" t="s">
        <v>196</v>
      </c>
    </row>
    <row r="17" spans="1:50" ht="24.95" customHeight="1" x14ac:dyDescent="0.4">
      <c r="A17" s="136" t="s">
        <v>176</v>
      </c>
      <c r="B17" s="136"/>
      <c r="C17" s="136"/>
      <c r="D17" s="156"/>
      <c r="E17" s="156"/>
      <c r="F17" s="156"/>
      <c r="G17" s="156"/>
      <c r="H17" s="156"/>
      <c r="I17" s="156"/>
      <c r="J17" s="156"/>
      <c r="K17" s="156"/>
      <c r="L17" s="156"/>
      <c r="M17" s="156"/>
      <c r="N17" s="156"/>
      <c r="O17" s="156"/>
      <c r="P17" s="156"/>
      <c r="Q17" s="156"/>
      <c r="R17" s="156"/>
      <c r="S17" s="136" t="s">
        <v>4</v>
      </c>
      <c r="T17" s="136"/>
      <c r="U17" s="136"/>
      <c r="V17" s="147"/>
      <c r="W17" s="147"/>
      <c r="X17" s="147"/>
      <c r="Y17" s="147"/>
      <c r="Z17" s="147"/>
      <c r="AA17" s="147"/>
      <c r="AB17" s="147"/>
      <c r="AC17" s="147"/>
      <c r="AD17" s="147"/>
      <c r="AE17" s="147"/>
      <c r="AF17" s="147"/>
      <c r="AG17" s="147"/>
      <c r="AH17" s="147"/>
      <c r="AI17" s="147"/>
      <c r="AJ17" s="147"/>
      <c r="AM17" t="s">
        <v>124</v>
      </c>
      <c r="AO17" t="s">
        <v>125</v>
      </c>
      <c r="AP17" t="s">
        <v>126</v>
      </c>
      <c r="AQ17" t="s">
        <v>127</v>
      </c>
      <c r="AT17" t="s">
        <v>128</v>
      </c>
      <c r="AV17" t="s">
        <v>197</v>
      </c>
      <c r="AW17" t="s">
        <v>198</v>
      </c>
      <c r="AX17" t="s">
        <v>225</v>
      </c>
    </row>
    <row r="18" spans="1:50" ht="24.95" customHeight="1" x14ac:dyDescent="0.4">
      <c r="A18" s="136" t="s">
        <v>175</v>
      </c>
      <c r="B18" s="136"/>
      <c r="C18" s="136"/>
      <c r="D18" s="147"/>
      <c r="E18" s="147"/>
      <c r="F18" s="147"/>
      <c r="G18" s="147"/>
      <c r="H18" s="147"/>
      <c r="I18" s="147"/>
      <c r="J18" s="147"/>
      <c r="K18" s="147"/>
      <c r="L18" s="147"/>
      <c r="M18" s="147"/>
      <c r="N18" s="147"/>
      <c r="O18" s="147"/>
      <c r="P18" s="147"/>
      <c r="Q18" s="147"/>
      <c r="R18" s="147"/>
      <c r="S18" s="155" t="s">
        <v>5</v>
      </c>
      <c r="T18" s="155"/>
      <c r="U18" s="155"/>
      <c r="V18" s="147"/>
      <c r="W18" s="147"/>
      <c r="X18" s="147"/>
      <c r="Y18" s="147"/>
      <c r="Z18" s="147"/>
      <c r="AA18" s="147"/>
      <c r="AB18" s="147"/>
      <c r="AC18" s="147"/>
      <c r="AD18" s="147"/>
      <c r="AE18" s="147"/>
      <c r="AF18" s="147"/>
      <c r="AG18" s="147"/>
      <c r="AH18" s="147"/>
      <c r="AI18" s="147"/>
      <c r="AJ18" s="147"/>
      <c r="AM18" t="s">
        <v>129</v>
      </c>
      <c r="AO18" t="s">
        <v>130</v>
      </c>
      <c r="AP18" t="s">
        <v>131</v>
      </c>
      <c r="AQ18" t="s">
        <v>132</v>
      </c>
      <c r="AT18" t="s">
        <v>123</v>
      </c>
      <c r="AV18" t="s">
        <v>199</v>
      </c>
      <c r="AW18" t="s">
        <v>230</v>
      </c>
    </row>
    <row r="19" spans="1:50" ht="24.95" customHeight="1" x14ac:dyDescent="0.4">
      <c r="A19" s="136" t="s">
        <v>177</v>
      </c>
      <c r="B19" s="136"/>
      <c r="C19" s="136"/>
      <c r="D19" s="147"/>
      <c r="E19" s="147"/>
      <c r="F19" s="147"/>
      <c r="G19" s="147"/>
      <c r="H19" s="147"/>
      <c r="I19" s="147"/>
      <c r="J19" s="147"/>
      <c r="K19" s="147"/>
      <c r="L19" s="147"/>
      <c r="M19" s="147"/>
      <c r="N19" s="147"/>
      <c r="O19" s="147"/>
      <c r="P19" s="147"/>
      <c r="Q19" s="147"/>
      <c r="R19" s="147"/>
      <c r="S19" s="136" t="s">
        <v>20</v>
      </c>
      <c r="T19" s="136"/>
      <c r="U19" s="136"/>
      <c r="V19" s="147"/>
      <c r="W19" s="147"/>
      <c r="X19" s="147"/>
      <c r="Y19" s="147"/>
      <c r="Z19" s="147"/>
      <c r="AA19" s="147"/>
      <c r="AB19" s="147"/>
      <c r="AC19" s="147"/>
      <c r="AD19" s="147"/>
      <c r="AE19" s="147"/>
      <c r="AF19" s="147"/>
      <c r="AG19" s="147"/>
      <c r="AH19" s="147"/>
      <c r="AI19" s="147"/>
      <c r="AJ19" s="147"/>
      <c r="AM19" t="s">
        <v>133</v>
      </c>
      <c r="AP19" t="s">
        <v>200</v>
      </c>
      <c r="AQ19" t="s">
        <v>134</v>
      </c>
      <c r="AV19" t="s">
        <v>201</v>
      </c>
      <c r="AW19" t="s">
        <v>231</v>
      </c>
    </row>
    <row r="20" spans="1:50" ht="24.95" customHeight="1" x14ac:dyDescent="0.4">
      <c r="A20" s="136" t="s">
        <v>4</v>
      </c>
      <c r="B20" s="136"/>
      <c r="C20" s="136"/>
      <c r="D20" s="147"/>
      <c r="E20" s="147"/>
      <c r="F20" s="147"/>
      <c r="G20" s="147"/>
      <c r="H20" s="147"/>
      <c r="I20" s="147"/>
      <c r="J20" s="147"/>
      <c r="K20" s="147"/>
      <c r="L20" s="147"/>
      <c r="M20" s="147"/>
      <c r="N20" s="147"/>
      <c r="O20" s="147"/>
      <c r="P20" s="147"/>
      <c r="Q20" s="147"/>
      <c r="R20" s="147"/>
      <c r="S20" s="115"/>
      <c r="T20" s="116"/>
      <c r="U20" s="116"/>
      <c r="V20" s="116"/>
      <c r="W20" s="116"/>
      <c r="X20" s="116"/>
      <c r="AQ20" t="s">
        <v>202</v>
      </c>
      <c r="AW20" t="s">
        <v>232</v>
      </c>
    </row>
    <row r="21" spans="1:50" ht="24.95" customHeight="1" x14ac:dyDescent="0.4">
      <c r="A21" s="136" t="s">
        <v>5</v>
      </c>
      <c r="B21" s="136"/>
      <c r="C21" s="136"/>
      <c r="D21" s="147"/>
      <c r="E21" s="147"/>
      <c r="F21" s="147"/>
      <c r="G21" s="147"/>
      <c r="H21" s="147"/>
      <c r="I21" s="147"/>
      <c r="J21" s="147"/>
      <c r="K21" s="147"/>
      <c r="L21" s="147"/>
      <c r="M21" s="147"/>
      <c r="N21" s="147"/>
      <c r="O21" s="147"/>
      <c r="P21" s="147"/>
      <c r="Q21" s="147"/>
      <c r="R21" s="147"/>
      <c r="S21" s="116"/>
      <c r="T21" s="116"/>
      <c r="U21" s="116"/>
      <c r="V21" s="116"/>
      <c r="W21" s="116"/>
      <c r="X21" s="116"/>
      <c r="AQ21" t="s">
        <v>203</v>
      </c>
      <c r="AW21" t="s">
        <v>233</v>
      </c>
    </row>
    <row r="22" spans="1:50" ht="24.95" customHeight="1" x14ac:dyDescent="0.4">
      <c r="A22" s="149" t="s">
        <v>179</v>
      </c>
      <c r="B22" s="150"/>
      <c r="C22" s="151"/>
      <c r="D22" s="137"/>
      <c r="E22" s="138"/>
      <c r="F22" s="138"/>
      <c r="G22" s="138"/>
      <c r="H22" s="138"/>
      <c r="I22" s="138"/>
      <c r="J22" s="138"/>
      <c r="K22" s="138"/>
      <c r="L22" s="138"/>
      <c r="M22" s="138"/>
      <c r="N22" s="138"/>
      <c r="O22" s="138"/>
      <c r="P22" s="138"/>
      <c r="Q22" s="138"/>
      <c r="R22" s="139"/>
      <c r="AQ22" t="s">
        <v>204</v>
      </c>
    </row>
    <row r="23" spans="1:50" ht="24.95" customHeight="1" x14ac:dyDescent="0.4">
      <c r="A23" s="136" t="s">
        <v>20</v>
      </c>
      <c r="B23" s="136"/>
      <c r="C23" s="136"/>
      <c r="D23" s="137"/>
      <c r="E23" s="138"/>
      <c r="F23" s="138"/>
      <c r="G23" s="139"/>
      <c r="H23" s="152"/>
      <c r="I23" s="153"/>
      <c r="J23" s="153"/>
      <c r="K23" s="153"/>
      <c r="L23" s="137"/>
      <c r="M23" s="138"/>
      <c r="N23" s="139"/>
      <c r="O23" s="152"/>
      <c r="P23" s="153"/>
      <c r="Q23" s="153"/>
      <c r="R23" s="154"/>
      <c r="AQ23" t="s">
        <v>205</v>
      </c>
    </row>
    <row r="24" spans="1:50" ht="24.95" customHeight="1" x14ac:dyDescent="0.4">
      <c r="A24" s="136" t="s">
        <v>21</v>
      </c>
      <c r="B24" s="136"/>
      <c r="C24" s="136"/>
      <c r="D24" s="137"/>
      <c r="E24" s="138"/>
      <c r="F24" s="138"/>
      <c r="G24" s="138"/>
      <c r="H24" s="138"/>
      <c r="I24" s="138"/>
      <c r="J24" s="138"/>
      <c r="K24" s="138"/>
      <c r="L24" s="138"/>
      <c r="M24" s="138"/>
      <c r="N24" s="138"/>
      <c r="O24" s="138"/>
      <c r="P24" s="138"/>
      <c r="Q24" s="138"/>
      <c r="R24" s="139"/>
      <c r="AQ24" t="s">
        <v>206</v>
      </c>
    </row>
    <row r="25" spans="1:50" ht="24.95" customHeight="1" x14ac:dyDescent="0.4">
      <c r="A25" s="136" t="s">
        <v>162</v>
      </c>
      <c r="B25" s="136"/>
      <c r="C25" s="136"/>
      <c r="D25" s="148"/>
      <c r="E25" s="148"/>
      <c r="F25" s="148"/>
      <c r="G25" s="148"/>
      <c r="H25" s="148"/>
      <c r="I25" s="148"/>
      <c r="J25" s="148"/>
      <c r="K25" s="148"/>
      <c r="L25" s="148"/>
      <c r="M25" s="148"/>
      <c r="N25" s="148"/>
      <c r="O25" s="148"/>
      <c r="P25" s="148"/>
      <c r="Q25" s="148"/>
      <c r="R25" s="148"/>
      <c r="AQ25" t="s">
        <v>207</v>
      </c>
    </row>
    <row r="26" spans="1:50" ht="24.95" customHeight="1" x14ac:dyDescent="0.4">
      <c r="A26" s="136" t="s">
        <v>164</v>
      </c>
      <c r="B26" s="136"/>
      <c r="C26" s="136"/>
      <c r="D26" s="147"/>
      <c r="E26" s="147"/>
      <c r="F26" s="147"/>
      <c r="G26" s="147"/>
      <c r="H26" s="147"/>
      <c r="I26" s="147"/>
      <c r="J26" s="147"/>
      <c r="K26" s="147"/>
      <c r="L26" s="147"/>
      <c r="M26" s="147"/>
      <c r="N26" s="147"/>
      <c r="O26" s="147"/>
      <c r="P26" s="147"/>
      <c r="Q26" s="147"/>
      <c r="R26" s="147"/>
      <c r="S26" s="115"/>
      <c r="T26" s="116"/>
      <c r="U26" s="116"/>
      <c r="V26" s="116"/>
      <c r="W26" s="116"/>
      <c r="X26" s="116"/>
    </row>
    <row r="27" spans="1:50" ht="24.95" customHeight="1" x14ac:dyDescent="0.4">
      <c r="A27" s="136" t="s">
        <v>166</v>
      </c>
      <c r="B27" s="136"/>
      <c r="C27" s="136"/>
      <c r="D27" s="143"/>
      <c r="E27" s="144"/>
      <c r="F27" s="144"/>
      <c r="G27" s="144"/>
      <c r="H27" s="144"/>
      <c r="I27" s="145"/>
      <c r="J27" s="146" t="s">
        <v>25</v>
      </c>
      <c r="K27" s="146"/>
      <c r="L27" s="143"/>
      <c r="M27" s="144"/>
      <c r="N27" s="144"/>
      <c r="O27" s="144"/>
      <c r="P27" s="144"/>
      <c r="Q27" s="144"/>
      <c r="R27" s="145"/>
    </row>
    <row r="28" spans="1:50" ht="24.95" customHeight="1" x14ac:dyDescent="0.4">
      <c r="A28" s="136" t="s">
        <v>167</v>
      </c>
      <c r="B28" s="136"/>
      <c r="C28" s="136"/>
      <c r="D28" s="147"/>
      <c r="E28" s="147"/>
      <c r="F28" s="147"/>
      <c r="G28" s="147"/>
      <c r="H28" s="147"/>
      <c r="I28" s="147"/>
      <c r="J28" s="147"/>
      <c r="K28" s="147"/>
      <c r="L28" s="147"/>
      <c r="M28" s="147"/>
      <c r="N28" s="147"/>
      <c r="O28" s="147"/>
      <c r="P28" s="147"/>
      <c r="Q28" s="147"/>
      <c r="R28" s="147"/>
    </row>
    <row r="29" spans="1:50" ht="24.95" customHeight="1" x14ac:dyDescent="0.4">
      <c r="A29" s="136" t="s">
        <v>180</v>
      </c>
      <c r="B29" s="136"/>
      <c r="C29" s="136"/>
      <c r="D29" s="137"/>
      <c r="E29" s="138"/>
      <c r="F29" s="138"/>
      <c r="G29" s="138"/>
      <c r="H29" s="138"/>
      <c r="I29" s="138"/>
      <c r="J29" s="138"/>
      <c r="K29" s="138"/>
      <c r="L29" s="138"/>
      <c r="M29" s="138"/>
      <c r="N29" s="138"/>
      <c r="O29" s="138"/>
      <c r="P29" s="138"/>
      <c r="Q29" s="138"/>
      <c r="R29" s="139"/>
    </row>
    <row r="30" spans="1:50" ht="24.95" customHeight="1" x14ac:dyDescent="0.4">
      <c r="A30" s="136" t="s">
        <v>181</v>
      </c>
      <c r="B30" s="136"/>
      <c r="C30" s="136"/>
      <c r="D30" s="140"/>
      <c r="E30" s="141"/>
      <c r="F30" s="141"/>
      <c r="G30" s="141"/>
      <c r="H30" s="141"/>
      <c r="I30" s="141"/>
      <c r="J30" s="141"/>
      <c r="K30" s="141"/>
      <c r="L30" s="141"/>
      <c r="M30" s="141"/>
      <c r="N30" s="141"/>
      <c r="O30" s="141"/>
      <c r="P30" s="141"/>
      <c r="Q30" s="141"/>
      <c r="R30" s="142"/>
    </row>
    <row r="31" spans="1:50" ht="24.95" customHeight="1" x14ac:dyDescent="0.4">
      <c r="A31" s="136" t="s">
        <v>182</v>
      </c>
      <c r="B31" s="136"/>
      <c r="C31" s="136"/>
      <c r="D31" s="140"/>
      <c r="E31" s="141"/>
      <c r="F31" s="141"/>
      <c r="G31" s="141"/>
      <c r="H31" s="141"/>
      <c r="I31" s="141"/>
      <c r="J31" s="141"/>
      <c r="K31" s="141"/>
      <c r="L31" s="141"/>
      <c r="M31" s="141"/>
      <c r="N31" s="141"/>
      <c r="O31" s="141"/>
      <c r="P31" s="141"/>
      <c r="Q31" s="141"/>
      <c r="R31" s="117" t="s">
        <v>34</v>
      </c>
    </row>
    <row r="32" spans="1:50" ht="24.95" customHeight="1" x14ac:dyDescent="0.4">
      <c r="D32" s="134" t="s">
        <v>183</v>
      </c>
      <c r="E32" s="134"/>
      <c r="F32" s="134"/>
      <c r="G32" s="134"/>
      <c r="H32" s="134" t="s">
        <v>171</v>
      </c>
      <c r="I32" s="134"/>
      <c r="J32" s="134"/>
      <c r="K32" s="134" t="s">
        <v>184</v>
      </c>
      <c r="L32" s="134"/>
      <c r="M32" s="134"/>
      <c r="N32" s="134"/>
      <c r="O32" s="134" t="s">
        <v>185</v>
      </c>
      <c r="P32" s="134"/>
      <c r="Q32" s="134"/>
      <c r="R32" s="134"/>
    </row>
    <row r="33" spans="1:37" ht="24.95" customHeight="1" x14ac:dyDescent="0.4">
      <c r="D33" s="135">
        <f>D30-D31</f>
        <v>0</v>
      </c>
      <c r="E33" s="135"/>
      <c r="F33" s="135"/>
      <c r="G33" s="135"/>
      <c r="H33" s="135" t="str">
        <f>IFERROR(VLOOKUP(D25&amp;D26&amp;D27&amp;L27&amp;D28&amp;D22,AS58:AT142,2,0),"")</f>
        <v/>
      </c>
      <c r="I33" s="135"/>
      <c r="J33" s="135"/>
      <c r="K33" s="135">
        <f>MIN(D33,H33)</f>
        <v>0</v>
      </c>
      <c r="L33" s="135"/>
      <c r="M33" s="135"/>
      <c r="N33" s="135"/>
      <c r="O33" s="135">
        <f>ROUNDDOWN(K33,-3)</f>
        <v>0</v>
      </c>
      <c r="P33" s="135"/>
      <c r="Q33" s="135"/>
      <c r="R33" s="135"/>
    </row>
    <row r="34" spans="1:37" ht="24.95" customHeight="1" x14ac:dyDescent="0.4">
      <c r="A34" s="119"/>
      <c r="B34" s="119"/>
      <c r="C34" s="119"/>
      <c r="D34" s="119"/>
      <c r="E34" s="119"/>
      <c r="F34" s="119"/>
      <c r="G34" s="119"/>
      <c r="H34" s="119"/>
      <c r="I34" s="119"/>
      <c r="J34" s="119"/>
      <c r="K34" s="119"/>
      <c r="L34" s="119"/>
      <c r="M34" s="119"/>
      <c r="N34" s="119"/>
      <c r="O34" s="119"/>
      <c r="P34" s="119"/>
      <c r="Q34" s="119"/>
      <c r="R34" s="119"/>
    </row>
    <row r="35" spans="1:37" ht="24.95" customHeight="1" x14ac:dyDescent="0.4">
      <c r="A35" s="120"/>
      <c r="B35" s="120"/>
      <c r="C35" s="120"/>
      <c r="D35" s="120"/>
      <c r="E35" s="120"/>
      <c r="F35" s="120"/>
      <c r="G35" s="120"/>
      <c r="H35" s="120"/>
      <c r="I35" s="120"/>
      <c r="J35" s="120"/>
      <c r="K35" s="120"/>
      <c r="L35" s="120"/>
      <c r="M35" s="120"/>
      <c r="N35" s="120"/>
      <c r="O35" s="120"/>
      <c r="P35" s="120"/>
      <c r="Q35" s="120"/>
      <c r="R35" s="120"/>
      <c r="S35" s="121"/>
      <c r="T35" s="121"/>
      <c r="U35" s="121"/>
      <c r="V35" s="118"/>
      <c r="W35" s="118"/>
      <c r="X35" s="118"/>
      <c r="Y35" s="118"/>
      <c r="Z35" s="118"/>
      <c r="AA35" s="118"/>
      <c r="AB35" s="118"/>
      <c r="AC35" s="118"/>
      <c r="AD35" s="118"/>
      <c r="AE35" s="118"/>
      <c r="AF35" s="118"/>
      <c r="AG35" s="118"/>
      <c r="AH35" s="118"/>
      <c r="AI35" s="118"/>
      <c r="AJ35" s="118"/>
      <c r="AK35" s="118"/>
    </row>
    <row r="36" spans="1:37" ht="24.95" customHeight="1" x14ac:dyDescent="0.4">
      <c r="A36" s="122"/>
      <c r="B36" s="122"/>
      <c r="C36" s="122"/>
      <c r="D36" s="122"/>
      <c r="E36" s="122"/>
      <c r="F36" s="122"/>
      <c r="G36" s="122"/>
      <c r="H36" s="122"/>
      <c r="I36" s="122"/>
      <c r="J36" s="122"/>
      <c r="K36" s="122"/>
      <c r="L36" s="122"/>
      <c r="M36" s="122"/>
      <c r="N36" s="122"/>
      <c r="O36" s="122"/>
      <c r="P36" s="122"/>
      <c r="Q36" s="122"/>
      <c r="R36" s="122"/>
      <c r="S36" s="123"/>
      <c r="T36" s="123"/>
      <c r="U36" s="121"/>
      <c r="V36" s="118"/>
      <c r="W36" s="118"/>
      <c r="X36" s="118"/>
      <c r="Y36" s="118"/>
      <c r="Z36" s="118"/>
      <c r="AA36" s="118"/>
      <c r="AB36" s="118"/>
      <c r="AC36" s="118"/>
      <c r="AD36" s="118"/>
      <c r="AE36" s="118"/>
      <c r="AF36" s="118"/>
      <c r="AG36" s="118"/>
      <c r="AH36" s="118"/>
      <c r="AI36" s="118"/>
      <c r="AJ36" s="118"/>
      <c r="AK36" s="118"/>
    </row>
    <row r="37" spans="1:37" ht="24.95" customHeight="1" x14ac:dyDescent="0.4">
      <c r="A37" s="121"/>
      <c r="B37" s="121"/>
      <c r="C37" s="121"/>
      <c r="D37" s="124"/>
      <c r="E37" s="124"/>
      <c r="F37" s="124"/>
      <c r="G37" s="124"/>
      <c r="H37" s="124"/>
      <c r="I37" s="124"/>
      <c r="J37" s="124"/>
      <c r="K37" s="124"/>
      <c r="L37" s="124"/>
      <c r="M37" s="124"/>
      <c r="N37" s="124"/>
      <c r="O37" s="124"/>
      <c r="P37" s="124"/>
      <c r="Q37" s="124"/>
      <c r="R37" s="124"/>
      <c r="S37" s="118"/>
      <c r="T37" s="118"/>
      <c r="U37" s="118"/>
      <c r="V37" s="118"/>
      <c r="W37" s="118"/>
      <c r="X37" s="118"/>
      <c r="Y37" s="118"/>
      <c r="Z37" s="118"/>
      <c r="AA37" s="118"/>
      <c r="AB37" s="118"/>
      <c r="AC37" s="118"/>
      <c r="AD37" s="118"/>
      <c r="AE37" s="118"/>
      <c r="AF37" s="118"/>
      <c r="AG37" s="118"/>
      <c r="AH37" s="118"/>
      <c r="AI37" s="118"/>
      <c r="AJ37" s="118"/>
      <c r="AK37" s="118"/>
    </row>
    <row r="38" spans="1:37" ht="24.95" customHeight="1" x14ac:dyDescent="0.4">
      <c r="A38" s="125"/>
      <c r="B38" s="125"/>
      <c r="C38" s="125"/>
      <c r="D38" s="124"/>
      <c r="E38" s="124"/>
      <c r="F38" s="124"/>
      <c r="G38" s="124"/>
      <c r="H38" s="124"/>
      <c r="I38" s="124"/>
      <c r="J38" s="124"/>
      <c r="K38" s="124"/>
      <c r="L38" s="124"/>
      <c r="M38" s="124"/>
      <c r="N38" s="124"/>
      <c r="O38" s="124"/>
      <c r="P38" s="124"/>
      <c r="Q38" s="124"/>
      <c r="R38" s="124"/>
      <c r="S38" s="118"/>
      <c r="T38" s="118"/>
      <c r="U38" s="118"/>
      <c r="V38" s="118"/>
      <c r="W38" s="118"/>
      <c r="X38" s="118"/>
      <c r="Y38" s="118"/>
      <c r="Z38" s="118"/>
      <c r="AA38" s="118"/>
      <c r="AB38" s="118"/>
      <c r="AC38" s="118"/>
      <c r="AD38" s="118"/>
      <c r="AE38" s="118"/>
      <c r="AF38" s="118"/>
      <c r="AG38" s="118"/>
      <c r="AH38" s="118"/>
      <c r="AI38" s="118"/>
      <c r="AJ38" s="118"/>
      <c r="AK38" s="118"/>
    </row>
    <row r="39" spans="1:37" ht="24.95" customHeight="1" x14ac:dyDescent="0.4">
      <c r="A39" s="121"/>
      <c r="B39" s="121"/>
      <c r="C39" s="121"/>
      <c r="D39" s="124"/>
      <c r="E39" s="124"/>
      <c r="F39" s="124"/>
      <c r="G39" s="124"/>
      <c r="H39" s="124"/>
      <c r="I39" s="124"/>
      <c r="J39" s="124"/>
      <c r="K39" s="124"/>
      <c r="L39" s="124"/>
      <c r="M39" s="124"/>
      <c r="N39" s="124"/>
      <c r="O39" s="124"/>
      <c r="P39" s="124"/>
      <c r="Q39" s="124"/>
      <c r="R39" s="124"/>
      <c r="S39" s="118"/>
      <c r="T39" s="118"/>
      <c r="U39" s="118"/>
      <c r="V39" s="118"/>
      <c r="W39" s="118"/>
      <c r="X39" s="118"/>
      <c r="Y39" s="118"/>
      <c r="Z39" s="118"/>
      <c r="AA39" s="118"/>
      <c r="AB39" s="118"/>
      <c r="AC39" s="118"/>
      <c r="AD39" s="118"/>
      <c r="AE39" s="118"/>
      <c r="AF39" s="118"/>
      <c r="AG39" s="118"/>
      <c r="AH39" s="118"/>
      <c r="AI39" s="118"/>
      <c r="AJ39" s="118"/>
      <c r="AK39" s="118"/>
    </row>
    <row r="40" spans="1:37" ht="24.95" customHeight="1" x14ac:dyDescent="0.4">
      <c r="A40" s="120"/>
      <c r="B40" s="120"/>
      <c r="C40" s="120"/>
      <c r="D40" s="120"/>
      <c r="E40" s="120"/>
      <c r="F40" s="120"/>
      <c r="G40" s="120"/>
      <c r="H40" s="120"/>
      <c r="I40" s="120"/>
      <c r="J40" s="120"/>
      <c r="K40" s="120"/>
      <c r="L40" s="120"/>
      <c r="M40" s="120"/>
      <c r="N40" s="120"/>
      <c r="O40" s="120"/>
      <c r="P40" s="120"/>
      <c r="Q40" s="120"/>
      <c r="R40" s="120"/>
      <c r="S40" s="118"/>
      <c r="T40" s="118"/>
      <c r="U40" s="118"/>
      <c r="V40" s="118"/>
      <c r="W40" s="118"/>
      <c r="X40" s="118"/>
      <c r="Y40" s="118"/>
      <c r="Z40" s="118"/>
      <c r="AA40" s="118"/>
      <c r="AB40" s="118"/>
      <c r="AC40" s="118"/>
      <c r="AD40" s="118"/>
      <c r="AE40" s="118"/>
      <c r="AF40" s="118"/>
      <c r="AG40" s="118"/>
      <c r="AH40" s="118"/>
      <c r="AI40" s="118"/>
      <c r="AJ40" s="118"/>
      <c r="AK40" s="118"/>
    </row>
    <row r="41" spans="1:37" ht="24.95" customHeight="1" x14ac:dyDescent="0.4">
      <c r="A41" s="120"/>
      <c r="B41" s="120"/>
      <c r="C41" s="120"/>
      <c r="D41" s="120"/>
      <c r="E41" s="120"/>
      <c r="F41" s="120"/>
      <c r="G41" s="120"/>
      <c r="H41" s="120"/>
      <c r="I41" s="120"/>
      <c r="J41" s="120"/>
      <c r="K41" s="120"/>
      <c r="L41" s="120"/>
      <c r="M41" s="120"/>
      <c r="N41" s="120"/>
      <c r="O41" s="120"/>
      <c r="P41" s="120"/>
      <c r="Q41" s="120"/>
      <c r="R41" s="120"/>
      <c r="S41" s="118"/>
      <c r="T41" s="118"/>
      <c r="U41" s="118"/>
      <c r="V41" s="118"/>
      <c r="W41" s="118"/>
      <c r="X41" s="118"/>
      <c r="Y41" s="118"/>
      <c r="Z41" s="118"/>
      <c r="AA41" s="118"/>
      <c r="AB41" s="118"/>
      <c r="AC41" s="118"/>
      <c r="AD41" s="118"/>
      <c r="AE41" s="118"/>
      <c r="AF41" s="118"/>
      <c r="AG41" s="118"/>
      <c r="AH41" s="118"/>
      <c r="AI41" s="118"/>
      <c r="AJ41" s="118"/>
      <c r="AK41" s="118"/>
    </row>
    <row r="42" spans="1:37" ht="24.95" customHeight="1" x14ac:dyDescent="0.4">
      <c r="A42" s="126"/>
      <c r="B42" s="126"/>
      <c r="C42" s="126"/>
      <c r="D42" s="126"/>
      <c r="E42" s="126"/>
      <c r="F42" s="126"/>
      <c r="G42" s="126"/>
      <c r="H42" s="126"/>
      <c r="I42" s="126"/>
      <c r="J42" s="126"/>
      <c r="K42" s="126"/>
      <c r="L42" s="126"/>
      <c r="M42" s="126"/>
      <c r="N42" s="126"/>
      <c r="O42" s="126"/>
      <c r="P42" s="126"/>
      <c r="Q42" s="126"/>
      <c r="R42" s="126"/>
      <c r="S42" s="118"/>
      <c r="T42" s="118"/>
      <c r="U42" s="118"/>
      <c r="V42" s="118"/>
      <c r="W42" s="118"/>
      <c r="X42" s="118"/>
      <c r="Y42" s="118"/>
      <c r="Z42" s="118"/>
      <c r="AA42" s="118"/>
      <c r="AB42" s="118"/>
      <c r="AC42" s="118"/>
      <c r="AD42" s="118"/>
      <c r="AE42" s="118"/>
      <c r="AF42" s="118"/>
      <c r="AG42" s="118"/>
      <c r="AH42" s="118"/>
      <c r="AI42" s="118"/>
      <c r="AJ42" s="118"/>
      <c r="AK42" s="118"/>
    </row>
    <row r="43" spans="1:37" s="113" customFormat="1" ht="24.95" customHeight="1" x14ac:dyDescent="0.4">
      <c r="A43" s="121"/>
      <c r="B43" s="121"/>
      <c r="C43" s="121"/>
      <c r="D43" s="121"/>
      <c r="E43" s="121"/>
      <c r="F43" s="121"/>
      <c r="G43" s="121"/>
      <c r="H43" s="121"/>
      <c r="I43" s="121"/>
      <c r="J43" s="121"/>
      <c r="K43" s="121"/>
      <c r="L43" s="121"/>
      <c r="M43" s="121"/>
      <c r="N43" s="121"/>
      <c r="O43" s="121"/>
      <c r="P43" s="121"/>
      <c r="Q43" s="121"/>
      <c r="R43" s="121"/>
      <c r="S43" s="118"/>
      <c r="T43" s="118"/>
      <c r="U43" s="118"/>
      <c r="V43" s="118"/>
      <c r="W43" s="118"/>
      <c r="X43" s="118"/>
      <c r="Y43" s="118"/>
      <c r="Z43" s="118"/>
      <c r="AA43" s="118"/>
      <c r="AB43" s="118"/>
      <c r="AC43" s="118"/>
      <c r="AD43" s="118"/>
      <c r="AE43" s="118"/>
      <c r="AF43" s="118"/>
      <c r="AG43" s="118"/>
      <c r="AH43" s="118"/>
      <c r="AI43" s="118"/>
      <c r="AJ43" s="118"/>
      <c r="AK43" s="118"/>
    </row>
    <row r="44" spans="1:37" ht="24.95" customHeight="1" x14ac:dyDescent="0.4">
      <c r="A44" s="121"/>
      <c r="B44" s="121"/>
      <c r="C44" s="121"/>
      <c r="D44" s="127"/>
      <c r="E44" s="127"/>
      <c r="F44" s="127"/>
      <c r="G44" s="127"/>
      <c r="H44" s="127"/>
      <c r="I44" s="127"/>
      <c r="J44" s="127"/>
      <c r="K44" s="127"/>
      <c r="L44" s="127"/>
      <c r="M44" s="127"/>
      <c r="N44" s="127"/>
      <c r="O44" s="127"/>
      <c r="P44" s="127"/>
      <c r="Q44" s="127"/>
      <c r="R44" s="127"/>
      <c r="S44" s="118"/>
      <c r="T44" s="118"/>
      <c r="U44" s="118"/>
      <c r="V44" s="118"/>
      <c r="W44" s="118"/>
      <c r="X44" s="118"/>
      <c r="Y44" s="118"/>
      <c r="Z44" s="118"/>
      <c r="AA44" s="118"/>
      <c r="AB44" s="118"/>
      <c r="AC44" s="118"/>
      <c r="AD44" s="118"/>
      <c r="AE44" s="118"/>
      <c r="AF44" s="118"/>
      <c r="AG44" s="118"/>
      <c r="AH44" s="118"/>
      <c r="AI44" s="118"/>
      <c r="AJ44" s="118"/>
      <c r="AK44" s="118"/>
    </row>
    <row r="45" spans="1:37" ht="24.95" customHeight="1" x14ac:dyDescent="0.4">
      <c r="A45" s="121"/>
      <c r="B45" s="121"/>
      <c r="C45" s="121"/>
      <c r="D45" s="121"/>
      <c r="E45" s="121"/>
      <c r="F45" s="121"/>
      <c r="G45" s="121"/>
      <c r="H45" s="121"/>
      <c r="I45" s="121"/>
      <c r="J45" s="121"/>
      <c r="K45" s="121"/>
      <c r="L45" s="121"/>
      <c r="M45" s="121"/>
      <c r="N45" s="121"/>
      <c r="O45" s="121"/>
      <c r="P45" s="121"/>
      <c r="Q45" s="121"/>
      <c r="R45" s="121"/>
      <c r="S45" s="118"/>
      <c r="T45" s="118"/>
      <c r="U45" s="118"/>
      <c r="V45" s="118"/>
      <c r="W45" s="118"/>
      <c r="X45" s="118"/>
      <c r="Y45" s="118"/>
      <c r="Z45" s="118"/>
      <c r="AA45" s="118"/>
      <c r="AB45" s="118"/>
      <c r="AC45" s="118"/>
      <c r="AD45" s="118"/>
      <c r="AE45" s="118"/>
      <c r="AF45" s="118"/>
      <c r="AG45" s="118"/>
      <c r="AH45" s="118"/>
      <c r="AI45" s="118"/>
      <c r="AJ45" s="118"/>
      <c r="AK45" s="118"/>
    </row>
    <row r="46" spans="1:37" ht="49.5" customHeight="1" x14ac:dyDescent="0.4">
      <c r="A46" s="121"/>
      <c r="B46" s="121"/>
      <c r="C46" s="121"/>
      <c r="D46" s="121"/>
      <c r="E46" s="121"/>
      <c r="F46" s="121"/>
      <c r="G46" s="121"/>
      <c r="H46" s="121"/>
      <c r="I46" s="121"/>
      <c r="J46" s="121"/>
      <c r="K46" s="121"/>
      <c r="L46" s="121"/>
      <c r="M46" s="121"/>
      <c r="N46" s="121"/>
      <c r="O46" s="121"/>
      <c r="P46" s="121"/>
      <c r="Q46" s="121"/>
      <c r="R46" s="121"/>
      <c r="S46" s="118"/>
      <c r="T46" s="118"/>
      <c r="U46" s="118"/>
      <c r="V46" s="118"/>
      <c r="W46" s="118"/>
      <c r="X46" s="118"/>
      <c r="Y46" s="118"/>
      <c r="Z46" s="118"/>
      <c r="AA46" s="118"/>
      <c r="AB46" s="118"/>
      <c r="AC46" s="118"/>
      <c r="AD46" s="118"/>
      <c r="AE46" s="118"/>
      <c r="AF46" s="118"/>
      <c r="AG46" s="118"/>
      <c r="AH46" s="118"/>
      <c r="AI46" s="118"/>
      <c r="AJ46" s="118"/>
      <c r="AK46" s="118"/>
    </row>
    <row r="47" spans="1:37" ht="49.5" customHeight="1" x14ac:dyDescent="0.4">
      <c r="A47" s="121"/>
      <c r="B47" s="121"/>
      <c r="C47" s="121"/>
      <c r="D47" s="121"/>
      <c r="E47" s="121"/>
      <c r="F47" s="121"/>
      <c r="G47" s="121"/>
      <c r="H47" s="121"/>
      <c r="I47" s="121"/>
      <c r="J47" s="121"/>
      <c r="K47" s="121"/>
      <c r="L47" s="121"/>
      <c r="M47" s="121"/>
      <c r="N47" s="121"/>
      <c r="O47" s="121"/>
      <c r="P47" s="121"/>
      <c r="Q47" s="121"/>
      <c r="R47" s="121"/>
      <c r="S47" s="118"/>
      <c r="T47" s="118"/>
      <c r="U47" s="118"/>
      <c r="V47" s="118"/>
      <c r="W47" s="118"/>
      <c r="X47" s="118"/>
      <c r="Y47" s="118"/>
      <c r="Z47" s="118"/>
      <c r="AA47" s="118"/>
      <c r="AB47" s="118"/>
      <c r="AC47" s="118"/>
      <c r="AD47" s="118"/>
      <c r="AE47" s="118"/>
      <c r="AF47" s="118"/>
      <c r="AG47" s="118"/>
      <c r="AH47" s="118"/>
      <c r="AI47" s="118"/>
      <c r="AJ47" s="118"/>
      <c r="AK47" s="118"/>
    </row>
    <row r="48" spans="1:37" ht="24.95" customHeight="1" x14ac:dyDescent="0.4">
      <c r="A48" s="121"/>
      <c r="B48" s="121"/>
      <c r="C48" s="121"/>
      <c r="D48" s="127"/>
      <c r="E48" s="127"/>
      <c r="F48" s="127"/>
      <c r="G48" s="127"/>
      <c r="H48" s="127"/>
      <c r="I48" s="127"/>
      <c r="J48" s="127"/>
      <c r="K48" s="127"/>
      <c r="L48" s="127"/>
      <c r="M48" s="127"/>
      <c r="N48" s="127"/>
      <c r="O48" s="127"/>
      <c r="P48" s="127"/>
      <c r="Q48" s="127"/>
      <c r="R48" s="127"/>
      <c r="S48" s="118"/>
      <c r="T48" s="118"/>
      <c r="U48" s="118"/>
      <c r="V48" s="118"/>
      <c r="W48" s="118"/>
      <c r="X48" s="118"/>
      <c r="Y48" s="118"/>
      <c r="Z48" s="118"/>
      <c r="AA48" s="118"/>
      <c r="AB48" s="118"/>
      <c r="AC48" s="118"/>
      <c r="AD48" s="118"/>
      <c r="AE48" s="118"/>
      <c r="AF48" s="118"/>
      <c r="AG48" s="118"/>
      <c r="AH48" s="118"/>
      <c r="AI48" s="118"/>
      <c r="AJ48" s="118"/>
      <c r="AK48" s="118"/>
    </row>
    <row r="49" spans="1:57" ht="24.95" customHeight="1" x14ac:dyDescent="0.4">
      <c r="A49" s="121"/>
      <c r="B49" s="121"/>
      <c r="C49" s="121"/>
      <c r="D49" s="121"/>
      <c r="E49" s="121"/>
      <c r="F49" s="121"/>
      <c r="G49" s="121"/>
      <c r="H49" s="121"/>
      <c r="I49" s="121"/>
      <c r="J49" s="121"/>
      <c r="K49" s="121"/>
      <c r="L49" s="121"/>
      <c r="M49" s="121"/>
      <c r="N49" s="121"/>
      <c r="O49" s="121"/>
      <c r="P49" s="121"/>
      <c r="Q49" s="121"/>
      <c r="R49" s="121"/>
      <c r="S49" s="118"/>
      <c r="T49" s="118"/>
      <c r="U49" s="118"/>
      <c r="V49" s="118"/>
      <c r="W49" s="118"/>
      <c r="X49" s="118"/>
      <c r="Y49" s="118"/>
      <c r="Z49" s="118"/>
      <c r="AA49" s="118"/>
      <c r="AB49" s="118"/>
      <c r="AC49" s="118"/>
      <c r="AD49" s="118"/>
      <c r="AE49" s="118"/>
      <c r="AF49" s="118"/>
      <c r="AG49" s="118"/>
      <c r="AH49" s="118"/>
      <c r="AI49" s="118"/>
      <c r="AJ49" s="118"/>
      <c r="AK49" s="118"/>
    </row>
    <row r="50" spans="1:57" ht="24.95" customHeight="1" x14ac:dyDescent="0.4">
      <c r="A50" s="121"/>
      <c r="B50" s="121"/>
      <c r="C50" s="121"/>
      <c r="D50" s="121"/>
      <c r="E50" s="121"/>
      <c r="F50" s="121"/>
      <c r="G50" s="121"/>
      <c r="H50" s="121"/>
      <c r="I50" s="121"/>
      <c r="J50" s="121"/>
      <c r="K50" s="121"/>
      <c r="L50" s="121"/>
      <c r="M50" s="121"/>
      <c r="N50" s="121"/>
      <c r="O50" s="121"/>
      <c r="P50" s="121"/>
      <c r="Q50" s="121"/>
      <c r="R50" s="121"/>
      <c r="S50" s="118"/>
      <c r="T50" s="118"/>
      <c r="U50" s="118"/>
      <c r="V50" s="118"/>
      <c r="W50" s="118"/>
      <c r="X50" s="118"/>
      <c r="Y50" s="118"/>
      <c r="Z50" s="118"/>
      <c r="AA50" s="118"/>
      <c r="AB50" s="118"/>
      <c r="AC50" s="118"/>
      <c r="AD50" s="118"/>
      <c r="AE50" s="118"/>
      <c r="AF50" s="118"/>
      <c r="AG50" s="118"/>
      <c r="AH50" s="118"/>
      <c r="AI50" s="118"/>
      <c r="AJ50" s="118"/>
      <c r="AK50" s="118"/>
    </row>
    <row r="51" spans="1:57" ht="24.95" customHeight="1" x14ac:dyDescent="0.4">
      <c r="A51" s="120"/>
      <c r="B51" s="120"/>
      <c r="C51" s="120"/>
      <c r="D51" s="120"/>
      <c r="E51" s="120"/>
      <c r="F51" s="120"/>
      <c r="G51" s="120"/>
      <c r="H51" s="120"/>
      <c r="I51" s="120"/>
      <c r="J51" s="120"/>
      <c r="K51" s="120"/>
      <c r="L51" s="120"/>
      <c r="M51" s="120"/>
      <c r="N51" s="120"/>
      <c r="O51" s="120"/>
      <c r="P51" s="120"/>
      <c r="Q51" s="120"/>
      <c r="R51" s="120"/>
      <c r="S51" s="118"/>
      <c r="T51" s="118"/>
      <c r="U51" s="118"/>
      <c r="V51" s="118"/>
      <c r="W51" s="118"/>
      <c r="X51" s="118"/>
      <c r="Y51" s="118"/>
      <c r="Z51" s="118"/>
      <c r="AA51" s="118"/>
      <c r="AB51" s="118"/>
      <c r="AC51" s="118"/>
      <c r="AD51" s="118"/>
      <c r="AE51" s="118"/>
      <c r="AF51" s="118"/>
      <c r="AG51" s="118"/>
      <c r="AH51" s="118"/>
      <c r="AI51" s="118"/>
      <c r="AJ51" s="118"/>
      <c r="AK51" s="118"/>
    </row>
    <row r="52" spans="1:57" ht="24.95" customHeight="1" x14ac:dyDescent="0.4">
      <c r="A52" s="120"/>
      <c r="B52" s="120"/>
      <c r="C52" s="120"/>
      <c r="D52" s="120"/>
      <c r="E52" s="120"/>
      <c r="F52" s="120"/>
      <c r="G52" s="120"/>
      <c r="H52" s="120"/>
      <c r="I52" s="120"/>
      <c r="J52" s="120"/>
      <c r="K52" s="120"/>
      <c r="L52" s="120"/>
      <c r="M52" s="120"/>
      <c r="N52" s="120"/>
      <c r="O52" s="120"/>
      <c r="P52" s="120"/>
      <c r="Q52" s="120"/>
      <c r="R52" s="120"/>
      <c r="S52" s="118"/>
      <c r="T52" s="118"/>
      <c r="U52" s="118"/>
      <c r="V52" s="118"/>
      <c r="W52" s="118"/>
      <c r="X52" s="118"/>
      <c r="Y52" s="118"/>
      <c r="Z52" s="118"/>
      <c r="AA52" s="118"/>
      <c r="AB52" s="118"/>
      <c r="AC52" s="118"/>
      <c r="AD52" s="118"/>
      <c r="AE52" s="118"/>
      <c r="AF52" s="118"/>
      <c r="AG52" s="118"/>
      <c r="AH52" s="118"/>
      <c r="AI52" s="118"/>
      <c r="AJ52" s="118"/>
      <c r="AK52" s="118"/>
    </row>
    <row r="53" spans="1:57" ht="24.95" customHeight="1" x14ac:dyDescent="0.4">
      <c r="A53" s="120"/>
      <c r="B53" s="120"/>
      <c r="C53" s="120"/>
      <c r="D53" s="120"/>
      <c r="E53" s="120"/>
      <c r="F53" s="120"/>
      <c r="G53" s="120"/>
      <c r="H53" s="120"/>
      <c r="I53" s="120"/>
      <c r="J53" s="120"/>
      <c r="K53" s="120"/>
      <c r="L53" s="120"/>
      <c r="M53" s="120"/>
      <c r="N53" s="120"/>
      <c r="O53" s="120"/>
      <c r="P53" s="120"/>
      <c r="Q53" s="120"/>
      <c r="R53" s="120"/>
      <c r="S53" s="118"/>
      <c r="T53" s="118"/>
      <c r="U53" s="118"/>
      <c r="V53" s="118"/>
      <c r="W53" s="118"/>
      <c r="X53" s="118"/>
      <c r="Y53" s="118"/>
      <c r="Z53" s="118"/>
      <c r="AA53" s="118"/>
      <c r="AB53" s="118"/>
      <c r="AC53" s="118"/>
      <c r="AD53" s="118"/>
      <c r="AE53" s="118"/>
      <c r="AF53" s="118"/>
      <c r="AG53" s="118"/>
      <c r="AH53" s="118"/>
      <c r="AI53" s="118"/>
      <c r="AJ53" s="118"/>
      <c r="AK53" s="118"/>
    </row>
    <row r="54" spans="1:57" ht="24.95" customHeight="1" x14ac:dyDescent="0.4"/>
    <row r="55" spans="1:57" ht="24.95" customHeight="1" x14ac:dyDescent="0.4"/>
    <row r="56" spans="1:57" ht="24.95" customHeight="1" x14ac:dyDescent="0.4">
      <c r="AM56" t="s">
        <v>168</v>
      </c>
    </row>
    <row r="57" spans="1:57" ht="24.95" customHeight="1" x14ac:dyDescent="0.4">
      <c r="AM57" t="s">
        <v>162</v>
      </c>
      <c r="AN57" t="s">
        <v>164</v>
      </c>
      <c r="AO57" t="s">
        <v>166</v>
      </c>
      <c r="AP57" t="s">
        <v>166</v>
      </c>
      <c r="AQ57" t="s">
        <v>169</v>
      </c>
      <c r="AR57" t="s">
        <v>159</v>
      </c>
      <c r="AS57" t="s">
        <v>170</v>
      </c>
      <c r="AT57" t="s">
        <v>171</v>
      </c>
      <c r="BA57" t="s">
        <v>135</v>
      </c>
      <c r="BE57" t="s">
        <v>139</v>
      </c>
    </row>
    <row r="58" spans="1:57" ht="24.95" customHeight="1" x14ac:dyDescent="0.4">
      <c r="AM58" t="s">
        <v>105</v>
      </c>
      <c r="AN58" t="s">
        <v>115</v>
      </c>
      <c r="AP58" t="s">
        <v>143</v>
      </c>
      <c r="AR58" t="s">
        <v>172</v>
      </c>
      <c r="AS58" t="str">
        <f t="shared" ref="AS58:AS121" si="0">AM58&amp;AN58&amp;AO58&amp;AP58&amp;AQ58&amp;AR58</f>
        <v>DFSKor不明F1Vfumei事業用</v>
      </c>
      <c r="AT58" s="131">
        <v>1221000</v>
      </c>
      <c r="BA58" t="s">
        <v>136</v>
      </c>
      <c r="BE58" t="s">
        <v>143</v>
      </c>
    </row>
    <row r="59" spans="1:57" ht="24.95" customHeight="1" x14ac:dyDescent="0.4">
      <c r="AM59" t="s">
        <v>105</v>
      </c>
      <c r="AN59" t="s">
        <v>115</v>
      </c>
      <c r="AP59" t="s">
        <v>143</v>
      </c>
      <c r="AR59" t="s">
        <v>173</v>
      </c>
      <c r="AS59" t="str">
        <f t="shared" si="0"/>
        <v>DFSKor不明F1Vfumei自家用</v>
      </c>
      <c r="AT59" s="131">
        <v>1109000</v>
      </c>
      <c r="BA59" t="s">
        <v>137</v>
      </c>
      <c r="BE59" t="s">
        <v>140</v>
      </c>
    </row>
    <row r="60" spans="1:57" ht="46.5" customHeight="1" x14ac:dyDescent="0.4">
      <c r="AM60" t="s">
        <v>105</v>
      </c>
      <c r="AN60" t="s">
        <v>124</v>
      </c>
      <c r="AP60" t="s">
        <v>143</v>
      </c>
      <c r="AR60" t="s">
        <v>172</v>
      </c>
      <c r="AS60" t="str">
        <f t="shared" si="0"/>
        <v>DFSKor不明F1Tfumei事業用</v>
      </c>
      <c r="AT60" s="131">
        <v>1007000</v>
      </c>
      <c r="BA60" t="s">
        <v>138</v>
      </c>
      <c r="BE60" t="s">
        <v>144</v>
      </c>
    </row>
    <row r="61" spans="1:57" ht="40.5" customHeight="1" x14ac:dyDescent="0.4">
      <c r="AM61" t="s">
        <v>105</v>
      </c>
      <c r="AN61" t="s">
        <v>124</v>
      </c>
      <c r="AP61" t="s">
        <v>143</v>
      </c>
      <c r="AR61" t="s">
        <v>173</v>
      </c>
      <c r="AS61" t="str">
        <f t="shared" si="0"/>
        <v>DFSKor不明F1Tfumei自家用</v>
      </c>
      <c r="AT61" s="131">
        <v>895000</v>
      </c>
      <c r="BA61" t="s">
        <v>208</v>
      </c>
      <c r="BE61" t="s">
        <v>146</v>
      </c>
    </row>
    <row r="62" spans="1:57" ht="49.5" customHeight="1" x14ac:dyDescent="0.4">
      <c r="AM62" t="s">
        <v>105</v>
      </c>
      <c r="AN62" t="s">
        <v>129</v>
      </c>
      <c r="AP62" t="s">
        <v>143</v>
      </c>
      <c r="AR62" t="s">
        <v>172</v>
      </c>
      <c r="AS62" t="str">
        <f t="shared" si="0"/>
        <v>DFSKor不明F1VSfumei事業用</v>
      </c>
      <c r="AT62" s="131">
        <v>1821000</v>
      </c>
      <c r="BE62" t="s">
        <v>147</v>
      </c>
    </row>
    <row r="63" spans="1:57" ht="24.95" customHeight="1" x14ac:dyDescent="0.4">
      <c r="AM63" t="s">
        <v>105</v>
      </c>
      <c r="AN63" t="s">
        <v>129</v>
      </c>
      <c r="AP63" t="s">
        <v>143</v>
      </c>
      <c r="AR63" t="s">
        <v>173</v>
      </c>
      <c r="AS63" t="str">
        <f t="shared" si="0"/>
        <v>DFSKor不明F1VSfumei自家用</v>
      </c>
      <c r="AT63" s="131">
        <v>1709000</v>
      </c>
      <c r="BE63" t="s">
        <v>148</v>
      </c>
    </row>
    <row r="64" spans="1:57" ht="24.95" customHeight="1" x14ac:dyDescent="0.4">
      <c r="AM64" t="s">
        <v>105</v>
      </c>
      <c r="AN64" t="s">
        <v>133</v>
      </c>
      <c r="AP64" t="s">
        <v>143</v>
      </c>
      <c r="AR64" t="s">
        <v>172</v>
      </c>
      <c r="AS64" t="str">
        <f t="shared" si="0"/>
        <v>DFSKor不明F1TSfumei事業用</v>
      </c>
      <c r="AT64" s="131">
        <v>1607000</v>
      </c>
      <c r="BE64" t="s">
        <v>209</v>
      </c>
    </row>
    <row r="65" spans="39:57" ht="24.95" customHeight="1" x14ac:dyDescent="0.4">
      <c r="AM65" t="s">
        <v>105</v>
      </c>
      <c r="AN65" t="s">
        <v>133</v>
      </c>
      <c r="AP65" t="s">
        <v>143</v>
      </c>
      <c r="AR65" t="s">
        <v>173</v>
      </c>
      <c r="AS65" t="str">
        <f t="shared" si="0"/>
        <v>DFSKor不明F1TSfumei自家用</v>
      </c>
      <c r="AT65" s="131">
        <v>1495000</v>
      </c>
      <c r="BE65" t="s">
        <v>210</v>
      </c>
    </row>
    <row r="66" spans="39:57" ht="24.75" customHeight="1" x14ac:dyDescent="0.4">
      <c r="AM66" t="s">
        <v>106</v>
      </c>
      <c r="AN66" t="s">
        <v>116</v>
      </c>
      <c r="AP66" t="s">
        <v>143</v>
      </c>
      <c r="AR66" t="s">
        <v>172</v>
      </c>
      <c r="AS66" t="str">
        <f t="shared" si="0"/>
        <v>柳州五菱ASF2.0fumei事業用</v>
      </c>
      <c r="AT66" s="131">
        <v>1160000</v>
      </c>
      <c r="BE66" t="s">
        <v>149</v>
      </c>
    </row>
    <row r="67" spans="39:57" ht="24.75" customHeight="1" x14ac:dyDescent="0.4">
      <c r="AM67" t="s">
        <v>106</v>
      </c>
      <c r="AN67" t="s">
        <v>116</v>
      </c>
      <c r="AO67" t="s">
        <v>136</v>
      </c>
      <c r="AP67" t="s">
        <v>140</v>
      </c>
      <c r="AR67" t="s">
        <v>172</v>
      </c>
      <c r="AS67" t="str">
        <f t="shared" si="0"/>
        <v>柳州五菱ASF2.0ZABWA20VP事業用</v>
      </c>
      <c r="AT67" s="131">
        <v>1160000</v>
      </c>
      <c r="BE67" t="s">
        <v>150</v>
      </c>
    </row>
    <row r="68" spans="39:57" ht="24.95" customHeight="1" x14ac:dyDescent="0.4">
      <c r="AM68" t="s">
        <v>178</v>
      </c>
      <c r="AN68" t="s">
        <v>117</v>
      </c>
      <c r="AP68" t="s">
        <v>143</v>
      </c>
      <c r="AR68" t="s">
        <v>172</v>
      </c>
      <c r="AS68" t="str">
        <f t="shared" si="0"/>
        <v>CENNTROor不明ELEMO-Kfumei事業用</v>
      </c>
      <c r="AT68" s="131">
        <v>1040000</v>
      </c>
      <c r="BE68" t="s">
        <v>151</v>
      </c>
    </row>
    <row r="69" spans="39:57" ht="24.95" customHeight="1" x14ac:dyDescent="0.4">
      <c r="AM69" t="s">
        <v>178</v>
      </c>
      <c r="AN69" t="s">
        <v>125</v>
      </c>
      <c r="AP69" t="s">
        <v>143</v>
      </c>
      <c r="AR69" t="s">
        <v>172</v>
      </c>
      <c r="AS69" t="str">
        <f t="shared" si="0"/>
        <v>CENNTROor不明ELEMOfumei事業用</v>
      </c>
      <c r="AT69" s="131">
        <v>1259000</v>
      </c>
      <c r="BE69" t="s">
        <v>152</v>
      </c>
    </row>
    <row r="70" spans="39:57" ht="24.95" customHeight="1" x14ac:dyDescent="0.4">
      <c r="AM70" t="s">
        <v>178</v>
      </c>
      <c r="AN70" t="s">
        <v>130</v>
      </c>
      <c r="AP70" t="s">
        <v>143</v>
      </c>
      <c r="AR70" t="s">
        <v>172</v>
      </c>
      <c r="AS70" t="str">
        <f t="shared" si="0"/>
        <v>CENNTROor不明ELEMO-Lfumei事業用</v>
      </c>
      <c r="AT70" s="131">
        <v>1276000</v>
      </c>
      <c r="BE70" s="113" t="s">
        <v>153</v>
      </c>
    </row>
    <row r="71" spans="39:57" ht="24.95" customHeight="1" x14ac:dyDescent="0.4">
      <c r="AM71" t="s">
        <v>178</v>
      </c>
      <c r="AN71" t="s">
        <v>130</v>
      </c>
      <c r="AP71" t="s">
        <v>143</v>
      </c>
      <c r="AR71" t="s">
        <v>173</v>
      </c>
      <c r="AS71" t="str">
        <f t="shared" si="0"/>
        <v>CENNTROor不明ELEMO-Lfumei自家用</v>
      </c>
      <c r="AT71" s="131">
        <v>1164000</v>
      </c>
      <c r="BE71" t="s">
        <v>154</v>
      </c>
    </row>
    <row r="72" spans="39:57" ht="24.95" customHeight="1" x14ac:dyDescent="0.4">
      <c r="AM72" t="s">
        <v>108</v>
      </c>
      <c r="AN72" t="s">
        <v>118</v>
      </c>
      <c r="AP72" t="s">
        <v>143</v>
      </c>
      <c r="AR72" t="s">
        <v>172</v>
      </c>
      <c r="AS72" t="str">
        <f t="shared" si="0"/>
        <v>不明OHKUMA-LV270Lfumei事業用</v>
      </c>
      <c r="AT72" s="131">
        <v>1468000</v>
      </c>
      <c r="BE72" t="s">
        <v>155</v>
      </c>
    </row>
    <row r="73" spans="39:57" ht="24.95" customHeight="1" x14ac:dyDescent="0.4">
      <c r="AM73" t="s">
        <v>108</v>
      </c>
      <c r="AN73" t="s">
        <v>126</v>
      </c>
      <c r="AP73" t="s">
        <v>143</v>
      </c>
      <c r="AR73" t="s">
        <v>172</v>
      </c>
      <c r="AS73" t="str">
        <f t="shared" si="0"/>
        <v>不明OHKUMA-TX200Lfumei事業用</v>
      </c>
      <c r="AT73" s="131">
        <v>540000</v>
      </c>
      <c r="BE73" t="s">
        <v>156</v>
      </c>
    </row>
    <row r="74" spans="39:57" ht="24.95" customHeight="1" x14ac:dyDescent="0.4">
      <c r="AM74" t="s">
        <v>108</v>
      </c>
      <c r="AN74" t="s">
        <v>131</v>
      </c>
      <c r="AP74" t="s">
        <v>143</v>
      </c>
      <c r="AR74" t="s">
        <v>172</v>
      </c>
      <c r="AS74" t="str">
        <f t="shared" si="0"/>
        <v>不明WS5040XXYBEVfumei事業用</v>
      </c>
      <c r="AT74" s="131">
        <v>2912000</v>
      </c>
      <c r="BE74" t="s">
        <v>141</v>
      </c>
    </row>
    <row r="75" spans="39:57" ht="24.95" customHeight="1" x14ac:dyDescent="0.4">
      <c r="AM75" t="s">
        <v>108</v>
      </c>
      <c r="AN75" t="s">
        <v>131</v>
      </c>
      <c r="AP75" t="s">
        <v>143</v>
      </c>
      <c r="AR75" t="s">
        <v>173</v>
      </c>
      <c r="AS75" t="str">
        <f t="shared" si="0"/>
        <v>不明WS5040XXYBEVfumei自家用</v>
      </c>
      <c r="AT75" s="131">
        <v>2800000</v>
      </c>
      <c r="BE75" t="s">
        <v>142</v>
      </c>
    </row>
    <row r="76" spans="39:57" ht="24.95" customHeight="1" x14ac:dyDescent="0.4">
      <c r="AM76" t="s">
        <v>109</v>
      </c>
      <c r="AN76" t="s">
        <v>119</v>
      </c>
      <c r="AO76" t="s">
        <v>136</v>
      </c>
      <c r="AP76" t="s">
        <v>144</v>
      </c>
      <c r="AR76" t="s">
        <v>172</v>
      </c>
      <c r="AS76" t="str">
        <f t="shared" si="0"/>
        <v>三菱MINICAB MiEV 2シーターZABU68VHLDDD事業用</v>
      </c>
      <c r="AT76" s="131">
        <v>959000</v>
      </c>
      <c r="BE76" t="s">
        <v>158</v>
      </c>
    </row>
    <row r="77" spans="39:57" ht="24.95" customHeight="1" x14ac:dyDescent="0.4">
      <c r="AM77" t="s">
        <v>109</v>
      </c>
      <c r="AN77" t="s">
        <v>127</v>
      </c>
      <c r="AO77" t="s">
        <v>136</v>
      </c>
      <c r="AP77" t="s">
        <v>146</v>
      </c>
      <c r="AR77" t="s">
        <v>172</v>
      </c>
      <c r="AS77" t="str">
        <f t="shared" si="0"/>
        <v>三菱MINICAB MiEV 4シーターZABU68VHLDDA事業用</v>
      </c>
      <c r="AT77" s="131">
        <v>972000</v>
      </c>
      <c r="BE77" t="s">
        <v>160</v>
      </c>
    </row>
    <row r="78" spans="39:57" ht="24.95" customHeight="1" x14ac:dyDescent="0.4">
      <c r="AM78" t="s">
        <v>109</v>
      </c>
      <c r="AN78" t="s">
        <v>132</v>
      </c>
      <c r="AO78" t="s">
        <v>136</v>
      </c>
      <c r="AP78" t="s">
        <v>147</v>
      </c>
      <c r="AR78" t="s">
        <v>172</v>
      </c>
      <c r="AS78" t="str">
        <f t="shared" si="0"/>
        <v>三菱MINICAB EV 2シーターZABU69VHLDDG事業用</v>
      </c>
      <c r="AT78" s="131">
        <v>784000</v>
      </c>
      <c r="BE78" t="s">
        <v>161</v>
      </c>
    </row>
    <row r="79" spans="39:57" ht="24.95" customHeight="1" x14ac:dyDescent="0.4">
      <c r="AM79" t="s">
        <v>109</v>
      </c>
      <c r="AN79" t="s">
        <v>134</v>
      </c>
      <c r="AO79" t="s">
        <v>136</v>
      </c>
      <c r="AP79" t="s">
        <v>148</v>
      </c>
      <c r="AR79" t="s">
        <v>172</v>
      </c>
      <c r="AS79" t="str">
        <f t="shared" si="0"/>
        <v>三菱MINICAB EV 4シーターZABU69VHLDDF事業用</v>
      </c>
      <c r="AT79" s="131">
        <v>818000</v>
      </c>
      <c r="BE79" t="s">
        <v>163</v>
      </c>
    </row>
    <row r="80" spans="39:57" ht="24.95" customHeight="1" x14ac:dyDescent="0.4">
      <c r="AM80" t="s">
        <v>109</v>
      </c>
      <c r="AN80" t="s">
        <v>132</v>
      </c>
      <c r="AO80" t="s">
        <v>136</v>
      </c>
      <c r="AP80" t="s">
        <v>209</v>
      </c>
      <c r="AR80" t="s">
        <v>172</v>
      </c>
      <c r="AS80" t="str">
        <f t="shared" si="0"/>
        <v>三菱MINICAB EV 2シーターZABU69VHLDDI事業用</v>
      </c>
      <c r="AT80" s="131">
        <v>1002000</v>
      </c>
      <c r="BE80" t="s">
        <v>165</v>
      </c>
    </row>
    <row r="81" spans="39:57" ht="24.95" customHeight="1" x14ac:dyDescent="0.4">
      <c r="AM81" t="s">
        <v>109</v>
      </c>
      <c r="AN81" t="s">
        <v>134</v>
      </c>
      <c r="AO81" t="s">
        <v>136</v>
      </c>
      <c r="AP81" t="s">
        <v>210</v>
      </c>
      <c r="AR81" t="s">
        <v>172</v>
      </c>
      <c r="AS81" t="str">
        <f t="shared" si="0"/>
        <v>三菱MINICAB EV 4シーターZABU69VHLDDH事業用</v>
      </c>
      <c r="AT81" s="131">
        <v>1035000</v>
      </c>
      <c r="BE81" t="s">
        <v>211</v>
      </c>
    </row>
    <row r="82" spans="39:57" ht="24.95" customHeight="1" x14ac:dyDescent="0.4">
      <c r="AM82" t="s">
        <v>109</v>
      </c>
      <c r="AN82" t="s">
        <v>202</v>
      </c>
      <c r="AO82" t="s">
        <v>208</v>
      </c>
      <c r="AP82" t="s">
        <v>217</v>
      </c>
      <c r="AR82" t="s">
        <v>172</v>
      </c>
      <c r="AS82" t="str">
        <f t="shared" si="0"/>
        <v>三菱23MYeKクロス EV（Gビジネスパッケージグレード）ZAAB5AWLDCB事業用</v>
      </c>
      <c r="AT82" s="131">
        <v>769000</v>
      </c>
      <c r="BE82" t="s">
        <v>212</v>
      </c>
    </row>
    <row r="83" spans="39:57" ht="24.95" customHeight="1" x14ac:dyDescent="0.4">
      <c r="AM83" t="s">
        <v>109</v>
      </c>
      <c r="AN83" t="s">
        <v>203</v>
      </c>
      <c r="AO83" t="s">
        <v>208</v>
      </c>
      <c r="AP83" t="s">
        <v>217</v>
      </c>
      <c r="AR83" t="s">
        <v>172</v>
      </c>
      <c r="AS83" t="str">
        <f t="shared" si="0"/>
        <v>三菱23MYeKクロス EV（Gグレード）ZAAB5AWLDCB事業用</v>
      </c>
      <c r="AT83" s="131">
        <v>769000</v>
      </c>
      <c r="BE83" t="s">
        <v>213</v>
      </c>
    </row>
    <row r="84" spans="39:57" ht="24.95" customHeight="1" x14ac:dyDescent="0.4">
      <c r="AM84" t="s">
        <v>109</v>
      </c>
      <c r="AN84" t="s">
        <v>204</v>
      </c>
      <c r="AO84" t="s">
        <v>208</v>
      </c>
      <c r="AP84" t="s">
        <v>218</v>
      </c>
      <c r="AR84" t="s">
        <v>172</v>
      </c>
      <c r="AS84" t="str">
        <f t="shared" si="0"/>
        <v>三菱23MYeKクロス EV（Pグレード）ZAAB5AWLDEB事業用</v>
      </c>
      <c r="AT84" s="131">
        <v>769000</v>
      </c>
      <c r="BE84" t="s">
        <v>214</v>
      </c>
    </row>
    <row r="85" spans="39:57" ht="24.95" customHeight="1" x14ac:dyDescent="0.4">
      <c r="AM85" t="s">
        <v>109</v>
      </c>
      <c r="AN85" t="s">
        <v>205</v>
      </c>
      <c r="AO85" t="s">
        <v>208</v>
      </c>
      <c r="AP85" t="s">
        <v>217</v>
      </c>
      <c r="AR85" t="s">
        <v>172</v>
      </c>
      <c r="AS85" t="str">
        <f t="shared" si="0"/>
        <v>三菱25MYeKクロス EV（Gビジネスパッケージグレード）ZAAB5AWLDCB事業用</v>
      </c>
      <c r="AT85" s="131">
        <v>782000</v>
      </c>
      <c r="BE85" t="s">
        <v>215</v>
      </c>
    </row>
    <row r="86" spans="39:57" ht="24.95" customHeight="1" x14ac:dyDescent="0.4">
      <c r="AM86" t="s">
        <v>109</v>
      </c>
      <c r="AN86" t="s">
        <v>206</v>
      </c>
      <c r="AO86" t="s">
        <v>208</v>
      </c>
      <c r="AP86" t="s">
        <v>217</v>
      </c>
      <c r="AR86" t="s">
        <v>172</v>
      </c>
      <c r="AS86" t="str">
        <f t="shared" si="0"/>
        <v>三菱25MYeKクロス EV（Gグレード）ZAAB5AWLDCB事業用</v>
      </c>
      <c r="AT86" s="131">
        <v>782000</v>
      </c>
      <c r="BE86" t="s">
        <v>216</v>
      </c>
    </row>
    <row r="87" spans="39:57" ht="24.95" customHeight="1" x14ac:dyDescent="0.4">
      <c r="AM87" t="s">
        <v>109</v>
      </c>
      <c r="AN87" t="s">
        <v>207</v>
      </c>
      <c r="AO87" t="s">
        <v>208</v>
      </c>
      <c r="AP87" t="s">
        <v>218</v>
      </c>
      <c r="AR87" t="s">
        <v>172</v>
      </c>
      <c r="AS87" t="str">
        <f t="shared" si="0"/>
        <v>三菱25MYeKクロス EV（Pグレード）ZAAB5AWLDEB事業用</v>
      </c>
      <c r="AT87" s="131">
        <v>782000</v>
      </c>
      <c r="BE87" t="s">
        <v>226</v>
      </c>
    </row>
    <row r="88" spans="39:57" ht="24.95" customHeight="1" x14ac:dyDescent="0.4">
      <c r="AM88" t="s">
        <v>110</v>
      </c>
      <c r="AN88" t="s">
        <v>120</v>
      </c>
      <c r="AO88" t="s">
        <v>136</v>
      </c>
      <c r="AP88" t="s">
        <v>149</v>
      </c>
      <c r="AR88" t="s">
        <v>172</v>
      </c>
      <c r="AS88" t="str">
        <f t="shared" si="0"/>
        <v>日野デュトロZ EVZABXED100V事業用</v>
      </c>
      <c r="AT88" s="131">
        <v>5165000</v>
      </c>
      <c r="BE88" t="s">
        <v>227</v>
      </c>
    </row>
    <row r="89" spans="39:57" ht="24.95" customHeight="1" x14ac:dyDescent="0.4">
      <c r="AM89" t="s">
        <v>110</v>
      </c>
      <c r="AN89" t="s">
        <v>120</v>
      </c>
      <c r="AO89" t="s">
        <v>136</v>
      </c>
      <c r="AP89" t="s">
        <v>149</v>
      </c>
      <c r="AR89" t="s">
        <v>173</v>
      </c>
      <c r="AS89" t="str">
        <f t="shared" si="0"/>
        <v>日野デュトロZ EVZABXED100V自家用</v>
      </c>
      <c r="AT89" s="131">
        <v>5053000</v>
      </c>
      <c r="BE89" t="s">
        <v>145</v>
      </c>
    </row>
    <row r="90" spans="39:57" ht="24.95" customHeight="1" x14ac:dyDescent="0.4">
      <c r="AM90" t="s">
        <v>110</v>
      </c>
      <c r="AN90" t="s">
        <v>120</v>
      </c>
      <c r="AO90" t="s">
        <v>136</v>
      </c>
      <c r="AP90" t="s">
        <v>150</v>
      </c>
      <c r="AR90" t="s">
        <v>172</v>
      </c>
      <c r="AS90" t="str">
        <f t="shared" si="0"/>
        <v>日野デュトロZ EVZABXED100事業用</v>
      </c>
      <c r="AT90" s="131">
        <v>5165000</v>
      </c>
      <c r="BE90" t="s">
        <v>217</v>
      </c>
    </row>
    <row r="91" spans="39:57" ht="24.95" customHeight="1" x14ac:dyDescent="0.4">
      <c r="AM91" t="s">
        <v>110</v>
      </c>
      <c r="AN91" t="s">
        <v>120</v>
      </c>
      <c r="AO91" t="s">
        <v>136</v>
      </c>
      <c r="AP91" t="s">
        <v>150</v>
      </c>
      <c r="AR91" t="s">
        <v>173</v>
      </c>
      <c r="AS91" t="str">
        <f t="shared" si="0"/>
        <v>日野デュトロZ EVZABXED100自家用</v>
      </c>
      <c r="AT91" s="131">
        <v>5053000</v>
      </c>
      <c r="BE91" t="s">
        <v>218</v>
      </c>
    </row>
    <row r="92" spans="39:57" ht="24.95" customHeight="1" x14ac:dyDescent="0.4">
      <c r="AM92" t="s">
        <v>111</v>
      </c>
      <c r="AN92" t="s">
        <v>121</v>
      </c>
      <c r="AO92" t="s">
        <v>136</v>
      </c>
      <c r="AP92" t="s">
        <v>151</v>
      </c>
      <c r="AQ92" t="s">
        <v>186</v>
      </c>
      <c r="AR92" t="s">
        <v>172</v>
      </c>
      <c r="AS92" t="str">
        <f t="shared" si="0"/>
        <v>三菱ふそうeCanterZABFEAVKS事業用</v>
      </c>
      <c r="AT92" s="131">
        <v>5131000</v>
      </c>
      <c r="BE92" t="s">
        <v>234</v>
      </c>
    </row>
    <row r="93" spans="39:57" ht="24.95" customHeight="1" x14ac:dyDescent="0.4">
      <c r="AM93" t="s">
        <v>111</v>
      </c>
      <c r="AN93" t="s">
        <v>121</v>
      </c>
      <c r="AO93" t="s">
        <v>136</v>
      </c>
      <c r="AP93" t="s">
        <v>151</v>
      </c>
      <c r="AQ93" t="s">
        <v>186</v>
      </c>
      <c r="AR93" t="s">
        <v>173</v>
      </c>
      <c r="AS93" t="str">
        <f t="shared" si="0"/>
        <v>三菱ふそうeCanterZABFEAVKS自家用</v>
      </c>
      <c r="AT93" s="131">
        <v>5019000</v>
      </c>
    </row>
    <row r="94" spans="39:57" ht="24.95" customHeight="1" x14ac:dyDescent="0.4">
      <c r="AM94" t="s">
        <v>111</v>
      </c>
      <c r="AN94" t="s">
        <v>121</v>
      </c>
      <c r="AO94" t="s">
        <v>136</v>
      </c>
      <c r="AP94" t="s">
        <v>151</v>
      </c>
      <c r="AQ94" t="s">
        <v>187</v>
      </c>
      <c r="AR94" t="s">
        <v>172</v>
      </c>
      <c r="AS94" t="str">
        <f t="shared" si="0"/>
        <v>三菱ふそうeCanterZABFEAVKM事業用</v>
      </c>
      <c r="AT94" s="131">
        <v>6804000</v>
      </c>
    </row>
    <row r="95" spans="39:57" ht="24.95" customHeight="1" x14ac:dyDescent="0.4">
      <c r="AM95" t="s">
        <v>111</v>
      </c>
      <c r="AN95" t="s">
        <v>121</v>
      </c>
      <c r="AO95" t="s">
        <v>136</v>
      </c>
      <c r="AP95" t="s">
        <v>151</v>
      </c>
      <c r="AQ95" t="s">
        <v>187</v>
      </c>
      <c r="AR95" t="s">
        <v>173</v>
      </c>
      <c r="AS95" t="str">
        <f t="shared" si="0"/>
        <v>三菱ふそうeCanterZABFEAVKM自家用</v>
      </c>
      <c r="AT95" s="131">
        <v>6692000</v>
      </c>
    </row>
    <row r="96" spans="39:57" ht="24.95" customHeight="1" x14ac:dyDescent="0.4">
      <c r="AM96" t="s">
        <v>111</v>
      </c>
      <c r="AN96" t="s">
        <v>121</v>
      </c>
      <c r="AO96" t="s">
        <v>136</v>
      </c>
      <c r="AP96" t="s">
        <v>152</v>
      </c>
      <c r="AQ96" t="s">
        <v>186</v>
      </c>
      <c r="AR96" t="s">
        <v>172</v>
      </c>
      <c r="AS96" t="str">
        <f t="shared" si="0"/>
        <v>三菱ふそうeCanterZABFEBVKS事業用</v>
      </c>
      <c r="AT96" s="131">
        <v>5131000</v>
      </c>
    </row>
    <row r="97" spans="39:46" ht="24.95" customHeight="1" x14ac:dyDescent="0.4">
      <c r="AM97" t="s">
        <v>111</v>
      </c>
      <c r="AN97" t="s">
        <v>121</v>
      </c>
      <c r="AO97" t="s">
        <v>136</v>
      </c>
      <c r="AP97" t="s">
        <v>152</v>
      </c>
      <c r="AQ97" t="s">
        <v>186</v>
      </c>
      <c r="AR97" t="s">
        <v>173</v>
      </c>
      <c r="AS97" t="str">
        <f t="shared" si="0"/>
        <v>三菱ふそうeCanterZABFEBVKS自家用</v>
      </c>
      <c r="AT97" s="131">
        <v>5019000</v>
      </c>
    </row>
    <row r="98" spans="39:46" ht="24.95" customHeight="1" x14ac:dyDescent="0.4">
      <c r="AM98" t="s">
        <v>111</v>
      </c>
      <c r="AN98" t="s">
        <v>121</v>
      </c>
      <c r="AO98" t="s">
        <v>136</v>
      </c>
      <c r="AP98" t="s">
        <v>152</v>
      </c>
      <c r="AQ98" t="s">
        <v>187</v>
      </c>
      <c r="AR98" t="s">
        <v>172</v>
      </c>
      <c r="AS98" t="str">
        <f t="shared" si="0"/>
        <v>三菱ふそうeCanterZABFEBVKM事業用</v>
      </c>
      <c r="AT98" s="131">
        <v>6804000</v>
      </c>
    </row>
    <row r="99" spans="39:46" ht="24.95" customHeight="1" x14ac:dyDescent="0.4">
      <c r="AM99" t="s">
        <v>111</v>
      </c>
      <c r="AN99" t="s">
        <v>121</v>
      </c>
      <c r="AO99" t="s">
        <v>136</v>
      </c>
      <c r="AP99" t="s">
        <v>152</v>
      </c>
      <c r="AQ99" t="s">
        <v>187</v>
      </c>
      <c r="AR99" t="s">
        <v>173</v>
      </c>
      <c r="AS99" t="str">
        <f t="shared" si="0"/>
        <v>三菱ふそうeCanterZABFEBVKM自家用</v>
      </c>
      <c r="AT99" s="131">
        <v>6692000</v>
      </c>
    </row>
    <row r="100" spans="39:46" ht="24.95" customHeight="1" x14ac:dyDescent="0.4">
      <c r="AM100" t="s">
        <v>111</v>
      </c>
      <c r="AN100" t="s">
        <v>121</v>
      </c>
      <c r="AO100" t="s">
        <v>136</v>
      </c>
      <c r="AP100" t="s">
        <v>153</v>
      </c>
      <c r="AR100" t="s">
        <v>172</v>
      </c>
      <c r="AS100" t="str">
        <f t="shared" si="0"/>
        <v>三菱ふそうeCanterZABFEB8K事業用</v>
      </c>
      <c r="AT100" s="131">
        <v>6966000</v>
      </c>
    </row>
    <row r="101" spans="39:46" ht="24.95" customHeight="1" x14ac:dyDescent="0.4">
      <c r="AM101" t="s">
        <v>111</v>
      </c>
      <c r="AN101" t="s">
        <v>121</v>
      </c>
      <c r="AO101" t="s">
        <v>136</v>
      </c>
      <c r="AP101" t="s">
        <v>153</v>
      </c>
      <c r="AR101" t="s">
        <v>173</v>
      </c>
      <c r="AS101" t="str">
        <f t="shared" si="0"/>
        <v>三菱ふそうeCanterZABFEB8K自家用</v>
      </c>
      <c r="AT101" s="131">
        <v>6854000</v>
      </c>
    </row>
    <row r="102" spans="39:46" ht="24.95" customHeight="1" x14ac:dyDescent="0.4">
      <c r="AM102" t="s">
        <v>111</v>
      </c>
      <c r="AN102" t="s">
        <v>121</v>
      </c>
      <c r="AO102" t="s">
        <v>136</v>
      </c>
      <c r="AP102" t="s">
        <v>154</v>
      </c>
      <c r="AR102" t="s">
        <v>172</v>
      </c>
      <c r="AS102" t="str">
        <f t="shared" si="0"/>
        <v>三菱ふそうeCanterZABFEC9K事業用</v>
      </c>
      <c r="AT102" s="131">
        <v>8329000</v>
      </c>
    </row>
    <row r="103" spans="39:46" ht="24.95" customHeight="1" x14ac:dyDescent="0.4">
      <c r="AM103" t="s">
        <v>111</v>
      </c>
      <c r="AN103" t="s">
        <v>121</v>
      </c>
      <c r="AO103" t="s">
        <v>136</v>
      </c>
      <c r="AP103" t="s">
        <v>154</v>
      </c>
      <c r="AR103" t="s">
        <v>173</v>
      </c>
      <c r="AS103" t="str">
        <f t="shared" si="0"/>
        <v>三菱ふそうeCanterZABFEC9K自家用</v>
      </c>
      <c r="AT103" s="131">
        <v>8217000</v>
      </c>
    </row>
    <row r="104" spans="39:46" ht="24.95" customHeight="1" x14ac:dyDescent="0.4">
      <c r="AM104" t="s">
        <v>111</v>
      </c>
      <c r="AN104" t="s">
        <v>121</v>
      </c>
      <c r="AO104" t="s">
        <v>136</v>
      </c>
      <c r="AP104" t="s">
        <v>155</v>
      </c>
      <c r="AR104" t="s">
        <v>172</v>
      </c>
      <c r="AS104" t="str">
        <f t="shared" si="0"/>
        <v>三菱ふそうeCanterZABFED9K事業用</v>
      </c>
      <c r="AT104" s="131">
        <v>8329000</v>
      </c>
    </row>
    <row r="105" spans="39:46" ht="24.95" customHeight="1" x14ac:dyDescent="0.4">
      <c r="AM105" t="s">
        <v>111</v>
      </c>
      <c r="AN105" t="s">
        <v>121</v>
      </c>
      <c r="AO105" t="s">
        <v>136</v>
      </c>
      <c r="AP105" t="s">
        <v>155</v>
      </c>
      <c r="AR105" t="s">
        <v>173</v>
      </c>
      <c r="AS105" t="str">
        <f t="shared" si="0"/>
        <v>三菱ふそうeCanterZABFED9K自家用</v>
      </c>
      <c r="AT105" s="131">
        <v>8217000</v>
      </c>
    </row>
    <row r="106" spans="39:46" ht="24.95" customHeight="1" x14ac:dyDescent="0.4">
      <c r="AM106" t="s">
        <v>111</v>
      </c>
      <c r="AN106" t="s">
        <v>121</v>
      </c>
      <c r="AO106" t="s">
        <v>136</v>
      </c>
      <c r="AP106" t="s">
        <v>156</v>
      </c>
      <c r="AR106" t="s">
        <v>172</v>
      </c>
      <c r="AS106" t="str">
        <f t="shared" si="0"/>
        <v>三菱ふそうeCanterZABFEB8U事業用</v>
      </c>
      <c r="AT106" s="131">
        <v>7224000</v>
      </c>
    </row>
    <row r="107" spans="39:46" ht="24.95" customHeight="1" x14ac:dyDescent="0.4">
      <c r="AM107" t="s">
        <v>111</v>
      </c>
      <c r="AN107" t="s">
        <v>121</v>
      </c>
      <c r="AO107" t="s">
        <v>136</v>
      </c>
      <c r="AP107" t="s">
        <v>156</v>
      </c>
      <c r="AR107" t="s">
        <v>173</v>
      </c>
      <c r="AS107" t="str">
        <f t="shared" si="0"/>
        <v>三菱ふそうeCanterZABFEB8U自家用</v>
      </c>
      <c r="AT107" s="131">
        <v>7112000</v>
      </c>
    </row>
    <row r="108" spans="39:46" ht="24.95" customHeight="1" x14ac:dyDescent="0.4">
      <c r="AM108" t="s">
        <v>111</v>
      </c>
      <c r="AN108" t="s">
        <v>121</v>
      </c>
      <c r="AO108" t="s">
        <v>137</v>
      </c>
      <c r="AP108" t="s">
        <v>141</v>
      </c>
      <c r="AR108" t="s">
        <v>172</v>
      </c>
      <c r="AS108" t="str">
        <f t="shared" si="0"/>
        <v>三菱ふそうeCanter2RGFEB80改事業用</v>
      </c>
      <c r="AT108" s="131">
        <v>7224000</v>
      </c>
    </row>
    <row r="109" spans="39:46" ht="24.95" customHeight="1" x14ac:dyDescent="0.4">
      <c r="AM109" t="s">
        <v>111</v>
      </c>
      <c r="AN109" t="s">
        <v>121</v>
      </c>
      <c r="AO109" t="s">
        <v>137</v>
      </c>
      <c r="AP109" t="s">
        <v>141</v>
      </c>
      <c r="AR109" t="s">
        <v>173</v>
      </c>
      <c r="AS109" t="str">
        <f t="shared" si="0"/>
        <v>三菱ふそうeCanter2RGFEB80改自家用</v>
      </c>
      <c r="AT109" s="131">
        <v>7112000</v>
      </c>
    </row>
    <row r="110" spans="39:46" ht="24.95" customHeight="1" x14ac:dyDescent="0.4">
      <c r="AM110" t="s">
        <v>111</v>
      </c>
      <c r="AN110" t="s">
        <v>121</v>
      </c>
      <c r="AO110" t="s">
        <v>138</v>
      </c>
      <c r="AP110" t="s">
        <v>142</v>
      </c>
      <c r="AR110" t="s">
        <v>172</v>
      </c>
      <c r="AS110" t="str">
        <f t="shared" si="0"/>
        <v>三菱ふそうeCanter2PGFEBS0改事業用</v>
      </c>
      <c r="AT110" s="131">
        <v>7224000</v>
      </c>
    </row>
    <row r="111" spans="39:46" ht="24.95" customHeight="1" x14ac:dyDescent="0.4">
      <c r="AM111" t="s">
        <v>111</v>
      </c>
      <c r="AN111" t="s">
        <v>121</v>
      </c>
      <c r="AO111" t="s">
        <v>138</v>
      </c>
      <c r="AP111" t="s">
        <v>142</v>
      </c>
      <c r="AR111" t="s">
        <v>173</v>
      </c>
      <c r="AS111" t="str">
        <f t="shared" si="0"/>
        <v>三菱ふそうeCanter2PGFEBS0改自家用</v>
      </c>
      <c r="AT111" s="131">
        <v>7112000</v>
      </c>
    </row>
    <row r="112" spans="39:46" ht="24.95" customHeight="1" x14ac:dyDescent="0.4">
      <c r="AM112" t="s">
        <v>112</v>
      </c>
      <c r="AN112" t="s">
        <v>122</v>
      </c>
      <c r="AO112" t="s">
        <v>136</v>
      </c>
      <c r="AP112" t="s">
        <v>158</v>
      </c>
      <c r="AR112" t="s">
        <v>172</v>
      </c>
      <c r="AS112" t="str">
        <f t="shared" si="0"/>
        <v>いすゞエルフ mio EVZABNHR48AF事業用</v>
      </c>
      <c r="AT112" s="131">
        <v>4009000</v>
      </c>
    </row>
    <row r="113" spans="39:46" ht="24.95" customHeight="1" x14ac:dyDescent="0.4">
      <c r="AM113" t="s">
        <v>112</v>
      </c>
      <c r="AN113" t="s">
        <v>122</v>
      </c>
      <c r="AO113" t="s">
        <v>136</v>
      </c>
      <c r="AP113" t="s">
        <v>158</v>
      </c>
      <c r="AR113" t="s">
        <v>173</v>
      </c>
      <c r="AS113" t="str">
        <f t="shared" si="0"/>
        <v>いすゞエルフ mio EVZABNHR48AF自家用</v>
      </c>
      <c r="AT113" s="131">
        <v>3897000</v>
      </c>
    </row>
    <row r="114" spans="39:46" ht="24.95" customHeight="1" x14ac:dyDescent="0.4">
      <c r="AM114" t="s">
        <v>112</v>
      </c>
      <c r="AN114" t="s">
        <v>128</v>
      </c>
      <c r="AO114" t="s">
        <v>136</v>
      </c>
      <c r="AP114" t="s">
        <v>160</v>
      </c>
      <c r="AR114" t="s">
        <v>172</v>
      </c>
      <c r="AS114" t="str">
        <f t="shared" si="0"/>
        <v>いすゞエルフ EVZABNJR48AF事業用</v>
      </c>
      <c r="AT114" s="131">
        <v>4663000</v>
      </c>
    </row>
    <row r="115" spans="39:46" ht="24.95" customHeight="1" x14ac:dyDescent="0.4">
      <c r="AM115" t="s">
        <v>112</v>
      </c>
      <c r="AN115" t="s">
        <v>128</v>
      </c>
      <c r="AO115" t="s">
        <v>136</v>
      </c>
      <c r="AP115" t="s">
        <v>160</v>
      </c>
      <c r="AR115" t="s">
        <v>173</v>
      </c>
      <c r="AS115" t="str">
        <f t="shared" si="0"/>
        <v>いすゞエルフ EVZABNJR48AF自家用</v>
      </c>
      <c r="AT115" s="131">
        <v>4551000</v>
      </c>
    </row>
    <row r="116" spans="39:46" ht="24.95" customHeight="1" x14ac:dyDescent="0.4">
      <c r="AM116" t="s">
        <v>112</v>
      </c>
      <c r="AN116" t="s">
        <v>128</v>
      </c>
      <c r="AO116" t="s">
        <v>136</v>
      </c>
      <c r="AP116" t="s">
        <v>161</v>
      </c>
      <c r="AR116" t="s">
        <v>172</v>
      </c>
      <c r="AS116" t="str">
        <f t="shared" si="0"/>
        <v>いすゞエルフ EVZABNJR48AM事業用</v>
      </c>
      <c r="AT116" s="131">
        <v>4663000</v>
      </c>
    </row>
    <row r="117" spans="39:46" ht="24.95" customHeight="1" x14ac:dyDescent="0.4">
      <c r="AM117" t="s">
        <v>112</v>
      </c>
      <c r="AN117" t="s">
        <v>128</v>
      </c>
      <c r="AO117" t="s">
        <v>136</v>
      </c>
      <c r="AP117" t="s">
        <v>161</v>
      </c>
      <c r="AR117" t="s">
        <v>173</v>
      </c>
      <c r="AS117" t="str">
        <f t="shared" si="0"/>
        <v>いすゞエルフ EVZABNJR48AM自家用</v>
      </c>
      <c r="AT117" s="131">
        <v>4551000</v>
      </c>
    </row>
    <row r="118" spans="39:46" ht="24.95" customHeight="1" x14ac:dyDescent="0.4">
      <c r="AM118" t="s">
        <v>112</v>
      </c>
      <c r="AN118" t="s">
        <v>128</v>
      </c>
      <c r="AO118" t="s">
        <v>136</v>
      </c>
      <c r="AP118" t="s">
        <v>163</v>
      </c>
      <c r="AR118" t="s">
        <v>172</v>
      </c>
      <c r="AS118" t="str">
        <f t="shared" si="0"/>
        <v>いすゞエルフ EVZABNLR48AM事業用</v>
      </c>
      <c r="AT118" s="131">
        <v>5175000</v>
      </c>
    </row>
    <row r="119" spans="39:46" ht="24.95" customHeight="1" x14ac:dyDescent="0.4">
      <c r="AM119" t="s">
        <v>112</v>
      </c>
      <c r="AN119" t="s">
        <v>128</v>
      </c>
      <c r="AO119" t="s">
        <v>136</v>
      </c>
      <c r="AP119" t="s">
        <v>163</v>
      </c>
      <c r="AR119" t="s">
        <v>173</v>
      </c>
      <c r="AS119" t="str">
        <f t="shared" si="0"/>
        <v>いすゞエルフ EVZABNLR48AM自家用</v>
      </c>
      <c r="AT119" s="131">
        <v>5063000</v>
      </c>
    </row>
    <row r="120" spans="39:46" ht="24.95" customHeight="1" x14ac:dyDescent="0.4">
      <c r="AM120" t="s">
        <v>112</v>
      </c>
      <c r="AN120" t="s">
        <v>128</v>
      </c>
      <c r="AO120" t="s">
        <v>136</v>
      </c>
      <c r="AP120" t="s">
        <v>165</v>
      </c>
      <c r="AR120" t="s">
        <v>172</v>
      </c>
      <c r="AS120" t="str">
        <f t="shared" si="0"/>
        <v>いすゞエルフ EVZABNPR48AM事業用</v>
      </c>
      <c r="AT120" s="131">
        <v>7600000</v>
      </c>
    </row>
    <row r="121" spans="39:46" ht="24.95" customHeight="1" x14ac:dyDescent="0.4">
      <c r="AM121" t="s">
        <v>112</v>
      </c>
      <c r="AN121" t="s">
        <v>128</v>
      </c>
      <c r="AO121" t="s">
        <v>136</v>
      </c>
      <c r="AP121" t="s">
        <v>165</v>
      </c>
      <c r="AR121" t="s">
        <v>173</v>
      </c>
      <c r="AS121" t="str">
        <f t="shared" si="0"/>
        <v>いすゞエルフ EVZABNPR48AM自家用</v>
      </c>
      <c r="AT121" s="131">
        <v>7488000</v>
      </c>
    </row>
    <row r="122" spans="39:46" ht="24.95" customHeight="1" x14ac:dyDescent="0.4">
      <c r="AM122" t="s">
        <v>112</v>
      </c>
      <c r="AN122" t="s">
        <v>123</v>
      </c>
      <c r="AO122" t="s">
        <v>137</v>
      </c>
      <c r="AP122" t="s">
        <v>145</v>
      </c>
      <c r="AR122" t="s">
        <v>172</v>
      </c>
      <c r="AS122" t="str">
        <f t="shared" ref="AS122:AS137" si="1">AM122&amp;AN122&amp;AO122&amp;AP122&amp;AQ122&amp;AR122</f>
        <v>いすゞFC小型トラック2RGNPR88AN改事業用</v>
      </c>
      <c r="AT122" s="131">
        <v>24789000</v>
      </c>
    </row>
    <row r="123" spans="39:46" ht="24.95" customHeight="1" x14ac:dyDescent="0.4">
      <c r="AM123" t="s">
        <v>112</v>
      </c>
      <c r="AN123" t="s">
        <v>123</v>
      </c>
      <c r="AO123" t="s">
        <v>137</v>
      </c>
      <c r="AP123" t="s">
        <v>145</v>
      </c>
      <c r="AR123" t="s">
        <v>173</v>
      </c>
      <c r="AS123" t="str">
        <f t="shared" si="1"/>
        <v>いすゞFC小型トラック2RGNPR88AN改自家用</v>
      </c>
      <c r="AT123" s="131">
        <v>24677000</v>
      </c>
    </row>
    <row r="124" spans="39:46" ht="24.95" customHeight="1" x14ac:dyDescent="0.4">
      <c r="AM124" t="s">
        <v>113</v>
      </c>
      <c r="AN124" t="s">
        <v>123</v>
      </c>
      <c r="AO124" t="s">
        <v>137</v>
      </c>
      <c r="AP124" t="s">
        <v>145</v>
      </c>
      <c r="AR124" t="s">
        <v>172</v>
      </c>
      <c r="AS124" t="str">
        <f t="shared" si="1"/>
        <v>トヨタFC小型トラック2RGNPR88AN改事業用</v>
      </c>
      <c r="AT124" s="131">
        <v>24967000</v>
      </c>
    </row>
    <row r="125" spans="39:46" ht="24.95" customHeight="1" x14ac:dyDescent="0.4">
      <c r="AM125" t="s">
        <v>113</v>
      </c>
      <c r="AN125" t="s">
        <v>123</v>
      </c>
      <c r="AO125" t="s">
        <v>137</v>
      </c>
      <c r="AP125" t="s">
        <v>145</v>
      </c>
      <c r="AR125" t="s">
        <v>173</v>
      </c>
      <c r="AS125" t="str">
        <f t="shared" si="1"/>
        <v>トヨタFC小型トラック2RGNPR88AN改自家用</v>
      </c>
      <c r="AT125" s="131">
        <v>24855000</v>
      </c>
    </row>
    <row r="126" spans="39:46" ht="24.95" customHeight="1" x14ac:dyDescent="0.4">
      <c r="AM126" t="s">
        <v>191</v>
      </c>
      <c r="AN126" t="s">
        <v>194</v>
      </c>
      <c r="AO126" t="s">
        <v>136</v>
      </c>
      <c r="AP126" t="s">
        <v>211</v>
      </c>
      <c r="AR126" t="s">
        <v>172</v>
      </c>
      <c r="AS126" t="str">
        <f t="shared" si="1"/>
        <v>ホンダN-VAN e:GZABJJ3AGDY事業用</v>
      </c>
      <c r="AT126" s="131">
        <v>1004000</v>
      </c>
    </row>
    <row r="127" spans="39:46" ht="24.95" customHeight="1" x14ac:dyDescent="0.4">
      <c r="AM127" t="s">
        <v>191</v>
      </c>
      <c r="AN127" t="s">
        <v>197</v>
      </c>
      <c r="AO127" t="s">
        <v>136</v>
      </c>
      <c r="AP127" t="s">
        <v>212</v>
      </c>
      <c r="AR127" t="s">
        <v>172</v>
      </c>
      <c r="AS127" t="str">
        <f t="shared" si="1"/>
        <v>ホンダN-VAN e:L2ZABJJ3AGEY事業用</v>
      </c>
      <c r="AT127" s="131">
        <v>1029000</v>
      </c>
    </row>
    <row r="128" spans="39:46" ht="24.95" customHeight="1" x14ac:dyDescent="0.4">
      <c r="AM128" t="s">
        <v>191</v>
      </c>
      <c r="AN128" t="s">
        <v>199</v>
      </c>
      <c r="AO128" t="s">
        <v>136</v>
      </c>
      <c r="AP128" t="s">
        <v>213</v>
      </c>
      <c r="AR128" t="s">
        <v>172</v>
      </c>
      <c r="AS128" t="str">
        <f t="shared" si="1"/>
        <v>ホンダN-VAN e:L4ZABJJ3AGFY事業用</v>
      </c>
      <c r="AT128" s="131">
        <v>1029000</v>
      </c>
    </row>
    <row r="129" spans="19:59" ht="24.95" customHeight="1" x14ac:dyDescent="0.4">
      <c r="AM129" t="s">
        <v>191</v>
      </c>
      <c r="AN129" t="s">
        <v>201</v>
      </c>
      <c r="AO129" t="s">
        <v>136</v>
      </c>
      <c r="AP129" t="s">
        <v>214</v>
      </c>
      <c r="AR129" t="s">
        <v>172</v>
      </c>
      <c r="AS129" t="str">
        <f t="shared" si="1"/>
        <v>ホンダN-VAN e:FUNZABJJ3AGGY事業用</v>
      </c>
      <c r="AT129" s="131">
        <v>1029000</v>
      </c>
    </row>
    <row r="130" spans="19:59" ht="24.95" customHeight="1" x14ac:dyDescent="0.4">
      <c r="AM130" t="s">
        <v>192</v>
      </c>
      <c r="AN130" t="s">
        <v>195</v>
      </c>
      <c r="AO130" t="s">
        <v>136</v>
      </c>
      <c r="AP130" t="s">
        <v>215</v>
      </c>
      <c r="AR130" t="s">
        <v>172</v>
      </c>
      <c r="AS130" t="str">
        <f t="shared" si="1"/>
        <v>ニッサンクリッパーEV2シーターZABU79VHLDDG事業用</v>
      </c>
      <c r="AT130" s="131">
        <v>1027000</v>
      </c>
    </row>
    <row r="131" spans="19:59" ht="24.95" customHeight="1" x14ac:dyDescent="0.4">
      <c r="AM131" t="s">
        <v>192</v>
      </c>
      <c r="AN131" t="s">
        <v>198</v>
      </c>
      <c r="AO131" t="s">
        <v>136</v>
      </c>
      <c r="AP131" t="s">
        <v>216</v>
      </c>
      <c r="AR131" t="s">
        <v>172</v>
      </c>
      <c r="AS131" t="str">
        <f t="shared" si="1"/>
        <v>ニッサンクリッパーEV4シーターZABU79VHLDDF事業用</v>
      </c>
      <c r="AT131" s="131">
        <v>1031000</v>
      </c>
    </row>
    <row r="132" spans="19:59" s="111" customFormat="1" ht="24.95" customHeight="1" x14ac:dyDescent="0.4">
      <c r="S132"/>
      <c r="T132"/>
      <c r="U132"/>
      <c r="V132"/>
      <c r="W132"/>
      <c r="X132"/>
      <c r="Y132"/>
      <c r="Z132"/>
      <c r="AA132"/>
      <c r="AB132"/>
      <c r="AC132"/>
      <c r="AD132"/>
      <c r="AE132"/>
      <c r="AF132"/>
      <c r="AG132"/>
      <c r="AH132"/>
      <c r="AI132"/>
      <c r="AJ132"/>
      <c r="AK132"/>
      <c r="AL132"/>
      <c r="AM132" t="s">
        <v>192</v>
      </c>
      <c r="AN132" t="s">
        <v>195</v>
      </c>
      <c r="AO132" t="s">
        <v>136</v>
      </c>
      <c r="AP132" t="s">
        <v>226</v>
      </c>
      <c r="AQ132"/>
      <c r="AR132" t="s">
        <v>172</v>
      </c>
      <c r="AS132" t="str">
        <f t="shared" si="1"/>
        <v>ニッサンクリッパーEV2シーターZABU79VHLDDI事業用</v>
      </c>
      <c r="AT132" s="133">
        <v>1197000</v>
      </c>
      <c r="AU132"/>
      <c r="AV132"/>
      <c r="AW132"/>
      <c r="AX132"/>
      <c r="AY132"/>
      <c r="AZ132"/>
      <c r="BA132"/>
      <c r="BB132"/>
      <c r="BC132"/>
      <c r="BD132"/>
      <c r="BE132"/>
      <c r="BF132"/>
      <c r="BG132"/>
    </row>
    <row r="133" spans="19:59" s="111" customFormat="1" ht="24.95" customHeight="1" x14ac:dyDescent="0.4">
      <c r="S133"/>
      <c r="T133"/>
      <c r="U133"/>
      <c r="V133"/>
      <c r="W133"/>
      <c r="X133"/>
      <c r="Y133"/>
      <c r="Z133"/>
      <c r="AA133"/>
      <c r="AB133"/>
      <c r="AC133"/>
      <c r="AD133"/>
      <c r="AE133"/>
      <c r="AF133"/>
      <c r="AG133"/>
      <c r="AH133"/>
      <c r="AI133"/>
      <c r="AJ133"/>
      <c r="AK133"/>
      <c r="AL133"/>
      <c r="AM133" t="s">
        <v>192</v>
      </c>
      <c r="AN133" t="s">
        <v>198</v>
      </c>
      <c r="AO133" t="s">
        <v>136</v>
      </c>
      <c r="AP133" t="s">
        <v>227</v>
      </c>
      <c r="AQ133"/>
      <c r="AR133" t="s">
        <v>172</v>
      </c>
      <c r="AS133" t="str">
        <f t="shared" si="1"/>
        <v>ニッサンクリッパーEV4シーターZABU79VHLDDH事業用</v>
      </c>
      <c r="AT133" s="133">
        <v>1202000</v>
      </c>
      <c r="AU133"/>
      <c r="AV133"/>
      <c r="AW133"/>
      <c r="AX133"/>
      <c r="AY133"/>
      <c r="AZ133"/>
      <c r="BA133"/>
      <c r="BB133"/>
      <c r="BC133"/>
      <c r="BD133"/>
      <c r="BE133"/>
      <c r="BF133"/>
      <c r="BG133"/>
    </row>
    <row r="134" spans="19:59" s="111" customFormat="1" ht="24.95" customHeight="1" x14ac:dyDescent="0.4">
      <c r="S134"/>
      <c r="T134"/>
      <c r="U134"/>
      <c r="V134"/>
      <c r="W134"/>
      <c r="X134"/>
      <c r="Y134"/>
      <c r="Z134"/>
      <c r="AA134"/>
      <c r="AB134"/>
      <c r="AC134"/>
      <c r="AD134"/>
      <c r="AE134"/>
      <c r="AF134"/>
      <c r="AG134"/>
      <c r="AH134"/>
      <c r="AI134"/>
      <c r="AJ134"/>
      <c r="AK134"/>
      <c r="AL134"/>
      <c r="AM134" t="s">
        <v>192</v>
      </c>
      <c r="AN134" t="s">
        <v>230</v>
      </c>
      <c r="AO134" t="s">
        <v>208</v>
      </c>
      <c r="AP134" t="s">
        <v>234</v>
      </c>
      <c r="AQ134"/>
      <c r="AR134" t="s">
        <v>172</v>
      </c>
      <c r="AS134" t="str">
        <f t="shared" si="1"/>
        <v>ニッサン日産サクラSグレードZAAB6AW事業用</v>
      </c>
      <c r="AT134" s="133">
        <v>781000</v>
      </c>
      <c r="AU134"/>
      <c r="AV134"/>
      <c r="AW134"/>
      <c r="AX134"/>
      <c r="AY134"/>
      <c r="AZ134"/>
      <c r="BA134"/>
      <c r="BB134"/>
      <c r="BC134"/>
      <c r="BD134"/>
      <c r="BE134"/>
      <c r="BF134"/>
      <c r="BG134"/>
    </row>
    <row r="135" spans="19:59" s="111" customFormat="1" ht="24.95" customHeight="1" x14ac:dyDescent="0.4">
      <c r="S135"/>
      <c r="T135"/>
      <c r="U135"/>
      <c r="V135"/>
      <c r="W135"/>
      <c r="X135"/>
      <c r="Y135"/>
      <c r="Z135"/>
      <c r="AA135"/>
      <c r="AB135"/>
      <c r="AC135"/>
      <c r="AD135"/>
      <c r="AE135"/>
      <c r="AF135"/>
      <c r="AG135"/>
      <c r="AH135"/>
      <c r="AI135"/>
      <c r="AJ135"/>
      <c r="AK135"/>
      <c r="AL135"/>
      <c r="AM135" t="s">
        <v>192</v>
      </c>
      <c r="AN135" t="s">
        <v>231</v>
      </c>
      <c r="AO135" t="s">
        <v>208</v>
      </c>
      <c r="AP135" t="s">
        <v>234</v>
      </c>
      <c r="AQ135"/>
      <c r="AR135" t="s">
        <v>172</v>
      </c>
      <c r="AS135" t="str">
        <f t="shared" si="1"/>
        <v>ニッサン日産サクラXグレードZAAB6AW事業用</v>
      </c>
      <c r="AT135" s="133">
        <v>781000</v>
      </c>
      <c r="AU135"/>
      <c r="AV135"/>
      <c r="AW135"/>
      <c r="AX135"/>
      <c r="AY135"/>
      <c r="AZ135"/>
      <c r="BA135"/>
      <c r="BB135"/>
      <c r="BC135"/>
      <c r="BD135"/>
      <c r="BE135"/>
      <c r="BF135"/>
      <c r="BG135"/>
    </row>
    <row r="136" spans="19:59" s="111" customFormat="1" ht="24.95" customHeight="1" x14ac:dyDescent="0.4">
      <c r="S136"/>
      <c r="T136"/>
      <c r="U136"/>
      <c r="V136"/>
      <c r="W136"/>
      <c r="X136"/>
      <c r="Y136"/>
      <c r="Z136"/>
      <c r="AA136"/>
      <c r="AB136"/>
      <c r="AC136"/>
      <c r="AD136"/>
      <c r="AE136"/>
      <c r="AF136"/>
      <c r="AG136"/>
      <c r="AH136"/>
      <c r="AI136"/>
      <c r="AJ136"/>
      <c r="AK136"/>
      <c r="AL136"/>
      <c r="AM136" t="s">
        <v>192</v>
      </c>
      <c r="AN136" t="s">
        <v>232</v>
      </c>
      <c r="AO136" t="s">
        <v>208</v>
      </c>
      <c r="AP136" t="s">
        <v>234</v>
      </c>
      <c r="AQ136"/>
      <c r="AR136" t="s">
        <v>172</v>
      </c>
      <c r="AS136" t="str">
        <f t="shared" si="1"/>
        <v>ニッサン日産サクラ90周年記念車ZAAB6AW事業用</v>
      </c>
      <c r="AT136" s="133">
        <v>781000</v>
      </c>
      <c r="AU136"/>
      <c r="AV136"/>
      <c r="AW136"/>
      <c r="AX136"/>
      <c r="AY136"/>
      <c r="AZ136"/>
      <c r="BA136"/>
      <c r="BB136"/>
      <c r="BC136"/>
      <c r="BD136"/>
      <c r="BE136"/>
      <c r="BF136"/>
      <c r="BG136"/>
    </row>
    <row r="137" spans="19:59" s="111" customFormat="1" ht="24.95" customHeight="1" x14ac:dyDescent="0.4">
      <c r="S137"/>
      <c r="T137"/>
      <c r="U137"/>
      <c r="V137"/>
      <c r="W137"/>
      <c r="X137"/>
      <c r="Y137"/>
      <c r="Z137"/>
      <c r="AA137"/>
      <c r="AB137"/>
      <c r="AC137"/>
      <c r="AD137"/>
      <c r="AE137"/>
      <c r="AF137"/>
      <c r="AG137"/>
      <c r="AH137"/>
      <c r="AI137"/>
      <c r="AJ137"/>
      <c r="AK137"/>
      <c r="AL137"/>
      <c r="AM137" t="s">
        <v>192</v>
      </c>
      <c r="AN137" t="s">
        <v>233</v>
      </c>
      <c r="AO137" t="s">
        <v>208</v>
      </c>
      <c r="AP137" t="s">
        <v>234</v>
      </c>
      <c r="AQ137"/>
      <c r="AR137" t="s">
        <v>172</v>
      </c>
      <c r="AS137" t="str">
        <f t="shared" si="1"/>
        <v>ニッサン日産サクラGグレードZAAB6AW事業用</v>
      </c>
      <c r="AT137" s="133">
        <v>781000</v>
      </c>
      <c r="AU137"/>
      <c r="AV137"/>
      <c r="AW137"/>
      <c r="AX137"/>
      <c r="AY137"/>
      <c r="AZ137"/>
      <c r="BA137"/>
      <c r="BB137"/>
      <c r="BC137"/>
      <c r="BD137"/>
      <c r="BE137"/>
      <c r="BF137"/>
      <c r="BG137"/>
    </row>
    <row r="138" spans="19:59" s="111" customFormat="1" ht="24.95" customHeight="1" x14ac:dyDescent="0.4">
      <c r="S138"/>
      <c r="T138"/>
      <c r="U138"/>
      <c r="V138"/>
      <c r="W138"/>
      <c r="X138"/>
      <c r="Y138"/>
      <c r="Z138"/>
      <c r="AA138"/>
      <c r="AB138"/>
      <c r="AC138"/>
      <c r="AD138"/>
      <c r="AE138"/>
      <c r="AF138"/>
      <c r="AG138"/>
      <c r="AH138"/>
      <c r="AI138"/>
      <c r="AJ138"/>
      <c r="AK138"/>
      <c r="AL138"/>
      <c r="AM138" t="s">
        <v>108</v>
      </c>
      <c r="AN138" t="s">
        <v>200</v>
      </c>
      <c r="AO138"/>
      <c r="AP138" t="s">
        <v>143</v>
      </c>
      <c r="AQ138"/>
      <c r="AR138" t="s">
        <v>172</v>
      </c>
      <c r="AS138" t="str">
        <f>AM138&amp;AN138&amp;AO138&amp;AP138&amp;AQ138&amp;AR138</f>
        <v>不明TVC-700fumei事業用</v>
      </c>
      <c r="AT138" s="131">
        <v>1525000</v>
      </c>
      <c r="AU138"/>
      <c r="AV138"/>
      <c r="AW138"/>
      <c r="AX138"/>
      <c r="AY138"/>
      <c r="AZ138"/>
      <c r="BA138"/>
      <c r="BB138"/>
      <c r="BC138"/>
      <c r="BD138"/>
      <c r="BE138"/>
      <c r="BF138"/>
      <c r="BG138"/>
    </row>
    <row r="139" spans="19:59" s="111" customFormat="1" ht="24.95" customHeight="1" x14ac:dyDescent="0.4">
      <c r="S139"/>
      <c r="T139"/>
      <c r="U139"/>
      <c r="V139"/>
      <c r="W139"/>
      <c r="X139"/>
      <c r="Y139"/>
      <c r="Z139"/>
      <c r="AA139"/>
      <c r="AB139"/>
      <c r="AC139"/>
      <c r="AD139"/>
      <c r="AE139"/>
      <c r="AF139"/>
      <c r="AG139"/>
      <c r="AH139"/>
      <c r="AI139"/>
      <c r="AJ139"/>
      <c r="AK139"/>
      <c r="AL139"/>
      <c r="AM139" t="s">
        <v>193</v>
      </c>
      <c r="AN139" t="s">
        <v>196</v>
      </c>
      <c r="AO139"/>
      <c r="AP139" t="s">
        <v>143</v>
      </c>
      <c r="AQ139"/>
      <c r="AR139" t="s">
        <v>172</v>
      </c>
      <c r="AS139" t="str">
        <f>AM139&amp;AN139&amp;AO139&amp;AP139&amp;AQ139&amp;AR139</f>
        <v>フォトンor不明ZM6fumei事業用</v>
      </c>
      <c r="AT139" s="131">
        <v>5485000</v>
      </c>
      <c r="AU139"/>
      <c r="AV139"/>
      <c r="AW139"/>
      <c r="AX139"/>
      <c r="AY139"/>
      <c r="AZ139"/>
      <c r="BA139"/>
      <c r="BB139"/>
      <c r="BC139"/>
      <c r="BD139"/>
      <c r="BE139"/>
      <c r="BF139"/>
      <c r="BG139"/>
    </row>
    <row r="140" spans="19:59" s="111" customFormat="1" ht="24.95" customHeight="1" x14ac:dyDescent="0.4">
      <c r="S140"/>
      <c r="T140"/>
      <c r="U140"/>
      <c r="V140"/>
      <c r="W140"/>
      <c r="X140"/>
      <c r="Y140"/>
      <c r="Z140"/>
      <c r="AA140"/>
      <c r="AB140"/>
      <c r="AC140"/>
      <c r="AD140"/>
      <c r="AE140"/>
      <c r="AF140"/>
      <c r="AG140"/>
      <c r="AH140"/>
      <c r="AI140"/>
      <c r="AJ140"/>
      <c r="AK140"/>
      <c r="AL140"/>
      <c r="AM140" t="s">
        <v>193</v>
      </c>
      <c r="AN140" t="s">
        <v>196</v>
      </c>
      <c r="AO140"/>
      <c r="AP140" t="s">
        <v>143</v>
      </c>
      <c r="AQ140"/>
      <c r="AR140" t="s">
        <v>173</v>
      </c>
      <c r="AS140" t="str">
        <f>AM140&amp;AN140&amp;AO140&amp;AP140&amp;AQ140&amp;AR140</f>
        <v>フォトンor不明ZM6fumei自家用</v>
      </c>
      <c r="AT140" s="131">
        <v>5373000</v>
      </c>
      <c r="AU140"/>
      <c r="AV140"/>
      <c r="AW140"/>
      <c r="AX140"/>
      <c r="AY140"/>
      <c r="AZ140"/>
      <c r="BA140"/>
      <c r="BB140"/>
      <c r="BC140"/>
      <c r="BD140"/>
      <c r="BE140"/>
      <c r="BF140"/>
      <c r="BG140"/>
    </row>
    <row r="141" spans="19:59" s="111" customFormat="1" ht="24.95" customHeight="1" x14ac:dyDescent="0.4">
      <c r="S141"/>
      <c r="T141"/>
      <c r="U141"/>
      <c r="V141"/>
      <c r="W141"/>
      <c r="X141"/>
      <c r="Y141"/>
      <c r="Z141"/>
      <c r="AA141"/>
      <c r="AB141"/>
      <c r="AC141"/>
      <c r="AD141"/>
      <c r="AE141"/>
      <c r="AF141"/>
      <c r="AG141"/>
      <c r="AH141"/>
      <c r="AI141"/>
      <c r="AJ141"/>
      <c r="AK141"/>
      <c r="AL141"/>
      <c r="AM141" t="s">
        <v>193</v>
      </c>
      <c r="AN141" t="s">
        <v>228</v>
      </c>
      <c r="AO141"/>
      <c r="AP141" t="s">
        <v>143</v>
      </c>
      <c r="AQ141"/>
      <c r="AR141" t="s">
        <v>172</v>
      </c>
      <c r="AS141" t="str">
        <f t="shared" ref="AS141:AS142" si="2">AM141&amp;AN141&amp;AO141&amp;AP141&amp;AQ141&amp;AR141</f>
        <v>フォトンor不明eAUMARKfumei事業用</v>
      </c>
      <c r="AT141" s="133">
        <v>6085000</v>
      </c>
      <c r="AU141"/>
      <c r="AV141"/>
      <c r="AW141"/>
      <c r="AX141"/>
      <c r="AY141"/>
      <c r="AZ141"/>
      <c r="BA141"/>
      <c r="BB141"/>
      <c r="BC141"/>
      <c r="BD141"/>
      <c r="BE141"/>
      <c r="BF141"/>
      <c r="BG141"/>
    </row>
    <row r="142" spans="19:59" s="111" customFormat="1" ht="24.95" customHeight="1" x14ac:dyDescent="0.4">
      <c r="S142"/>
      <c r="T142"/>
      <c r="U142"/>
      <c r="V142"/>
      <c r="W142"/>
      <c r="X142"/>
      <c r="Y142"/>
      <c r="Z142"/>
      <c r="AA142"/>
      <c r="AB142"/>
      <c r="AC142"/>
      <c r="AD142"/>
      <c r="AE142"/>
      <c r="AF142"/>
      <c r="AG142"/>
      <c r="AH142"/>
      <c r="AI142"/>
      <c r="AJ142"/>
      <c r="AK142"/>
      <c r="AL142"/>
      <c r="AM142" t="s">
        <v>193</v>
      </c>
      <c r="AN142" t="s">
        <v>228</v>
      </c>
      <c r="AO142"/>
      <c r="AP142" t="s">
        <v>143</v>
      </c>
      <c r="AQ142"/>
      <c r="AR142" t="s">
        <v>173</v>
      </c>
      <c r="AS142" t="str">
        <f t="shared" si="2"/>
        <v>フォトンor不明eAUMARKfumei自家用</v>
      </c>
      <c r="AT142" s="133">
        <v>5973000</v>
      </c>
      <c r="AU142"/>
      <c r="AV142"/>
      <c r="AW142"/>
      <c r="AX142"/>
      <c r="AY142"/>
      <c r="AZ142"/>
      <c r="BA142"/>
      <c r="BB142"/>
      <c r="BC142"/>
      <c r="BD142"/>
      <c r="BE142"/>
      <c r="BF142"/>
      <c r="BG142"/>
    </row>
    <row r="143" spans="19:59" s="111" customFormat="1" ht="24.95" customHeight="1" x14ac:dyDescent="0.4">
      <c r="S143"/>
      <c r="T143"/>
      <c r="U143"/>
      <c r="V143"/>
      <c r="W143"/>
      <c r="X143"/>
      <c r="Y143"/>
      <c r="Z143"/>
      <c r="AA143"/>
      <c r="AB143"/>
      <c r="AC143"/>
      <c r="AD143"/>
      <c r="AE143"/>
      <c r="AF143"/>
      <c r="AG143"/>
      <c r="AH143"/>
      <c r="AI143"/>
      <c r="AJ143"/>
      <c r="AK143"/>
      <c r="AL143"/>
      <c r="AM143"/>
      <c r="AN143"/>
      <c r="AO143"/>
      <c r="AP143"/>
      <c r="AQ143"/>
      <c r="AR143"/>
      <c r="AS143"/>
      <c r="AT143"/>
      <c r="AU143"/>
      <c r="AV143"/>
      <c r="AW143"/>
      <c r="AX143"/>
      <c r="AY143"/>
      <c r="AZ143"/>
      <c r="BA143"/>
      <c r="BB143"/>
      <c r="BC143"/>
      <c r="BD143"/>
      <c r="BE143"/>
      <c r="BF143"/>
      <c r="BG143"/>
    </row>
    <row r="144" spans="19:59" s="111" customFormat="1" ht="24.95" customHeight="1" x14ac:dyDescent="0.4">
      <c r="S144"/>
      <c r="T144"/>
      <c r="U144"/>
      <c r="V144"/>
      <c r="W144"/>
      <c r="X144"/>
      <c r="Y144"/>
      <c r="Z144"/>
      <c r="AA144"/>
      <c r="AB144"/>
      <c r="AC144"/>
      <c r="AD144"/>
      <c r="AE144"/>
      <c r="AF144"/>
      <c r="AG144"/>
      <c r="AH144"/>
      <c r="AI144"/>
      <c r="AJ144"/>
      <c r="AK144"/>
      <c r="AL144"/>
      <c r="AM144"/>
      <c r="AN144"/>
      <c r="AO144"/>
      <c r="AP144"/>
      <c r="AQ144"/>
      <c r="AR144"/>
      <c r="AS144"/>
      <c r="AT144"/>
      <c r="AU144"/>
      <c r="AV144"/>
      <c r="AW144"/>
      <c r="AX144"/>
      <c r="AY144"/>
      <c r="AZ144"/>
      <c r="BA144"/>
      <c r="BB144"/>
      <c r="BC144"/>
      <c r="BD144"/>
      <c r="BE144"/>
      <c r="BF144"/>
      <c r="BG144"/>
    </row>
    <row r="145" spans="19:59" s="111" customFormat="1" ht="24.95" customHeight="1" x14ac:dyDescent="0.4">
      <c r="S145"/>
      <c r="T145"/>
      <c r="U145"/>
      <c r="V145"/>
      <c r="W145"/>
      <c r="X145"/>
      <c r="Y145"/>
      <c r="Z145"/>
      <c r="AA145"/>
      <c r="AB145"/>
      <c r="AC145"/>
      <c r="AD145"/>
      <c r="AE145"/>
      <c r="AF145"/>
      <c r="AG145"/>
      <c r="AH145"/>
      <c r="AI145"/>
      <c r="AJ145"/>
      <c r="AK145"/>
      <c r="AL145"/>
      <c r="AM145"/>
      <c r="AN145"/>
      <c r="AO145"/>
      <c r="AP145"/>
      <c r="AQ145"/>
      <c r="AR145"/>
      <c r="AS145"/>
      <c r="AT145"/>
      <c r="AU145"/>
      <c r="AV145"/>
      <c r="AW145"/>
      <c r="AX145"/>
      <c r="AY145"/>
      <c r="AZ145"/>
      <c r="BA145"/>
      <c r="BB145"/>
      <c r="BC145"/>
      <c r="BD145"/>
      <c r="BE145"/>
      <c r="BF145"/>
      <c r="BG145"/>
    </row>
    <row r="146" spans="19:59" s="111" customFormat="1" ht="24.95" customHeight="1" x14ac:dyDescent="0.4">
      <c r="S146"/>
      <c r="T146"/>
      <c r="U146"/>
      <c r="V146"/>
      <c r="W146"/>
      <c r="X146"/>
      <c r="Y146"/>
      <c r="Z146"/>
      <c r="AA146"/>
      <c r="AB146"/>
      <c r="AC146"/>
      <c r="AD146"/>
      <c r="AE146"/>
      <c r="AF146"/>
      <c r="AG146"/>
      <c r="AH146"/>
      <c r="AI146"/>
      <c r="AJ146"/>
      <c r="AK146"/>
      <c r="AL146"/>
      <c r="AM146"/>
      <c r="AN146"/>
      <c r="AO146"/>
      <c r="AP146"/>
      <c r="AQ146"/>
      <c r="AR146"/>
      <c r="AS146"/>
      <c r="AT146"/>
      <c r="AU146"/>
      <c r="AV146"/>
      <c r="AW146"/>
      <c r="AX146"/>
      <c r="AY146"/>
      <c r="AZ146"/>
      <c r="BA146"/>
      <c r="BB146"/>
      <c r="BC146"/>
      <c r="BD146"/>
      <c r="BE146"/>
      <c r="BF146"/>
      <c r="BG146"/>
    </row>
    <row r="147" spans="19:59" s="111" customFormat="1" ht="24.95" customHeight="1" x14ac:dyDescent="0.4">
      <c r="S147"/>
      <c r="T147"/>
      <c r="U147"/>
      <c r="V147"/>
      <c r="W147"/>
      <c r="X147"/>
      <c r="Y147"/>
      <c r="Z147"/>
      <c r="AA147"/>
      <c r="AB147"/>
      <c r="AC147"/>
      <c r="AD147"/>
      <c r="AE147"/>
      <c r="AF147"/>
      <c r="AG147"/>
      <c r="AH147"/>
      <c r="AI147"/>
      <c r="AJ147"/>
      <c r="AK147"/>
      <c r="AL147"/>
      <c r="AM147"/>
      <c r="AN147"/>
      <c r="AO147"/>
      <c r="AP147"/>
      <c r="AQ147"/>
      <c r="AR147"/>
      <c r="AS147"/>
      <c r="AT147"/>
      <c r="AU147"/>
      <c r="AV147"/>
      <c r="AW147"/>
      <c r="AX147"/>
      <c r="AY147"/>
      <c r="AZ147"/>
      <c r="BA147"/>
      <c r="BB147"/>
      <c r="BC147"/>
      <c r="BD147"/>
      <c r="BE147"/>
      <c r="BF147"/>
      <c r="BG147"/>
    </row>
    <row r="148" spans="19:59" s="111" customFormat="1" ht="24.95" customHeight="1" x14ac:dyDescent="0.4">
      <c r="S148"/>
      <c r="T148"/>
      <c r="U148"/>
      <c r="V148"/>
      <c r="W148"/>
      <c r="X148"/>
      <c r="Y148"/>
      <c r="Z148"/>
      <c r="AA148"/>
      <c r="AB148"/>
      <c r="AC148"/>
      <c r="AD148"/>
      <c r="AE148"/>
      <c r="AF148"/>
      <c r="AG148"/>
      <c r="AH148"/>
      <c r="AI148"/>
      <c r="AJ148"/>
      <c r="AK148"/>
      <c r="AL148"/>
      <c r="AM148"/>
      <c r="AN148"/>
      <c r="AO148"/>
      <c r="AP148"/>
      <c r="AQ148"/>
      <c r="AR148"/>
      <c r="AS148"/>
      <c r="AT148"/>
      <c r="AU148"/>
      <c r="AV148"/>
      <c r="AW148"/>
      <c r="AX148"/>
      <c r="AY148"/>
      <c r="AZ148"/>
      <c r="BA148"/>
      <c r="BB148"/>
      <c r="BC148"/>
      <c r="BD148"/>
      <c r="BE148"/>
      <c r="BF148"/>
      <c r="BG148"/>
    </row>
    <row r="149" spans="19:59" s="111" customFormat="1" ht="24.95" customHeight="1" x14ac:dyDescent="0.4">
      <c r="S149"/>
      <c r="T149"/>
      <c r="U149"/>
      <c r="V149"/>
      <c r="W149"/>
      <c r="X149"/>
      <c r="Y149"/>
      <c r="Z149"/>
      <c r="AA149"/>
      <c r="AB149"/>
      <c r="AC149"/>
      <c r="AD149"/>
      <c r="AE149"/>
      <c r="AF149"/>
      <c r="AG149"/>
      <c r="AH149"/>
      <c r="AI149"/>
      <c r="AJ149"/>
      <c r="AK149"/>
      <c r="AL149"/>
      <c r="AM149"/>
      <c r="AN149"/>
      <c r="AO149"/>
      <c r="AP149"/>
      <c r="AQ149"/>
      <c r="AR149"/>
      <c r="AS149"/>
      <c r="AT149"/>
      <c r="AU149"/>
      <c r="AV149"/>
      <c r="AW149"/>
      <c r="AX149"/>
      <c r="AY149"/>
      <c r="AZ149"/>
      <c r="BA149"/>
      <c r="BB149"/>
      <c r="BC149"/>
      <c r="BD149"/>
      <c r="BE149"/>
      <c r="BF149"/>
      <c r="BG149"/>
    </row>
    <row r="150" spans="19:59" s="111" customFormat="1" ht="24.95" customHeight="1" x14ac:dyDescent="0.4">
      <c r="S150"/>
      <c r="T150"/>
      <c r="U150"/>
      <c r="V150"/>
      <c r="W150"/>
      <c r="X150"/>
      <c r="Y150"/>
      <c r="Z150"/>
      <c r="AA150"/>
      <c r="AB150"/>
      <c r="AC150"/>
      <c r="AD150"/>
      <c r="AE150"/>
      <c r="AF150"/>
      <c r="AG150"/>
      <c r="AH150"/>
      <c r="AI150"/>
      <c r="AJ150"/>
      <c r="AK150"/>
      <c r="AL150"/>
      <c r="AM150"/>
      <c r="AN150"/>
      <c r="AO150"/>
      <c r="AP150"/>
      <c r="AQ150"/>
      <c r="AR150"/>
      <c r="AS150"/>
      <c r="AT150"/>
      <c r="AU150"/>
      <c r="AV150"/>
      <c r="AW150"/>
      <c r="AX150"/>
      <c r="AY150"/>
      <c r="AZ150"/>
      <c r="BA150"/>
      <c r="BB150"/>
      <c r="BC150"/>
      <c r="BD150"/>
      <c r="BE150"/>
      <c r="BF150"/>
      <c r="BG150"/>
    </row>
    <row r="151" spans="19:59" s="111" customFormat="1" ht="24.95" customHeight="1" x14ac:dyDescent="0.4">
      <c r="S151"/>
      <c r="T151"/>
      <c r="U151"/>
      <c r="V151"/>
      <c r="W151"/>
      <c r="X151"/>
      <c r="Y151"/>
      <c r="Z151"/>
      <c r="AA151"/>
      <c r="AB151"/>
      <c r="AC151"/>
      <c r="AD151"/>
      <c r="AE151"/>
      <c r="AF151"/>
      <c r="AG151"/>
      <c r="AH151"/>
      <c r="AI151"/>
      <c r="AJ151"/>
      <c r="AK151"/>
      <c r="AL151"/>
      <c r="AM151"/>
      <c r="AN151"/>
      <c r="AO151"/>
      <c r="AP151"/>
      <c r="AQ151"/>
      <c r="AR151"/>
      <c r="AS151"/>
      <c r="AT151"/>
      <c r="AU151"/>
      <c r="AV151"/>
      <c r="AW151"/>
      <c r="AX151"/>
      <c r="AY151"/>
      <c r="AZ151"/>
      <c r="BA151"/>
      <c r="BB151"/>
      <c r="BC151"/>
      <c r="BD151"/>
      <c r="BE151"/>
      <c r="BF151"/>
      <c r="BG151"/>
    </row>
    <row r="152" spans="19:59" s="111" customFormat="1" ht="24.95" customHeight="1" x14ac:dyDescent="0.4">
      <c r="S152"/>
      <c r="T152"/>
      <c r="U152"/>
      <c r="V152"/>
      <c r="W152"/>
      <c r="X152"/>
      <c r="Y152"/>
      <c r="Z152"/>
      <c r="AA152"/>
      <c r="AB152"/>
      <c r="AC152"/>
      <c r="AD152"/>
      <c r="AE152"/>
      <c r="AF152"/>
      <c r="AG152"/>
      <c r="AH152"/>
      <c r="AI152"/>
      <c r="AJ152"/>
      <c r="AK152"/>
      <c r="AL152"/>
      <c r="AM152"/>
      <c r="AN152"/>
      <c r="AO152"/>
      <c r="AP152"/>
      <c r="AQ152"/>
      <c r="AR152"/>
      <c r="AS152"/>
      <c r="AT152"/>
      <c r="AU152"/>
      <c r="AV152"/>
      <c r="AW152"/>
      <c r="AX152"/>
      <c r="AY152"/>
      <c r="AZ152"/>
      <c r="BA152"/>
      <c r="BB152"/>
      <c r="BC152"/>
      <c r="BD152"/>
      <c r="BE152"/>
      <c r="BF152"/>
      <c r="BG152"/>
    </row>
    <row r="153" spans="19:59" s="111" customFormat="1" ht="24.95" customHeight="1" x14ac:dyDescent="0.4">
      <c r="S153"/>
      <c r="T153"/>
      <c r="U153"/>
      <c r="V153"/>
      <c r="W153"/>
      <c r="X153"/>
      <c r="Y153"/>
      <c r="Z153"/>
      <c r="AA153"/>
      <c r="AB153"/>
      <c r="AC153"/>
      <c r="AD153"/>
      <c r="AE153"/>
      <c r="AF153"/>
      <c r="AG153"/>
      <c r="AH153"/>
      <c r="AI153"/>
      <c r="AJ153"/>
      <c r="AK153"/>
      <c r="AL153"/>
      <c r="AM153"/>
      <c r="AN153"/>
      <c r="AO153"/>
      <c r="AP153"/>
      <c r="AQ153"/>
      <c r="AR153"/>
      <c r="AS153"/>
      <c r="AT153"/>
      <c r="AU153"/>
      <c r="AV153"/>
      <c r="AW153"/>
      <c r="AX153"/>
      <c r="AY153"/>
      <c r="AZ153"/>
      <c r="BA153"/>
      <c r="BB153"/>
      <c r="BC153"/>
      <c r="BD153"/>
      <c r="BE153"/>
      <c r="BF153"/>
      <c r="BG153"/>
    </row>
    <row r="154" spans="19:59" s="111" customFormat="1" ht="24.95" customHeight="1" x14ac:dyDescent="0.4">
      <c r="S154"/>
      <c r="T154"/>
      <c r="U154"/>
      <c r="V154"/>
      <c r="W154"/>
      <c r="X154"/>
      <c r="Y154"/>
      <c r="Z154"/>
      <c r="AA154"/>
      <c r="AB154"/>
      <c r="AC154"/>
      <c r="AD154"/>
      <c r="AE154"/>
      <c r="AF154"/>
      <c r="AG154"/>
      <c r="AH154"/>
      <c r="AI154"/>
      <c r="AJ154"/>
      <c r="AK154"/>
      <c r="AL154"/>
      <c r="AM154"/>
      <c r="AN154"/>
      <c r="AO154"/>
      <c r="AP154"/>
      <c r="AQ154"/>
      <c r="AR154"/>
      <c r="AS154"/>
      <c r="AT154"/>
      <c r="AU154"/>
      <c r="AV154"/>
      <c r="AW154"/>
      <c r="AX154"/>
      <c r="AY154"/>
      <c r="AZ154"/>
      <c r="BA154"/>
      <c r="BB154"/>
      <c r="BC154"/>
      <c r="BD154"/>
      <c r="BE154"/>
      <c r="BF154"/>
      <c r="BG154"/>
    </row>
    <row r="155" spans="19:59" s="111" customFormat="1" ht="24.95" customHeight="1" x14ac:dyDescent="0.4">
      <c r="S155"/>
      <c r="T155"/>
      <c r="U155"/>
      <c r="V155"/>
      <c r="W155"/>
      <c r="X155"/>
      <c r="Y155"/>
      <c r="Z155"/>
      <c r="AA155"/>
      <c r="AB155"/>
      <c r="AC155"/>
      <c r="AD155"/>
      <c r="AE155"/>
      <c r="AF155"/>
      <c r="AG155"/>
      <c r="AH155"/>
      <c r="AI155"/>
      <c r="AJ155"/>
      <c r="AK155"/>
      <c r="AL155"/>
      <c r="AM155"/>
      <c r="AN155"/>
      <c r="AO155"/>
      <c r="AP155"/>
      <c r="AQ155"/>
      <c r="AR155"/>
      <c r="AS155"/>
      <c r="AT155"/>
      <c r="AU155"/>
      <c r="AV155"/>
      <c r="AW155"/>
      <c r="AX155"/>
      <c r="AY155"/>
      <c r="AZ155"/>
      <c r="BA155"/>
      <c r="BB155"/>
      <c r="BC155"/>
      <c r="BD155"/>
      <c r="BE155"/>
      <c r="BF155"/>
      <c r="BG155"/>
    </row>
    <row r="156" spans="19:59" s="111" customFormat="1" ht="24.95" customHeight="1" x14ac:dyDescent="0.4">
      <c r="S156"/>
      <c r="T156"/>
      <c r="U156"/>
      <c r="V156"/>
      <c r="W156"/>
      <c r="X156"/>
      <c r="Y156"/>
      <c r="Z156"/>
      <c r="AA156"/>
      <c r="AB156"/>
      <c r="AC156"/>
      <c r="AD156"/>
      <c r="AE156"/>
      <c r="AF156"/>
      <c r="AG156"/>
      <c r="AH156"/>
      <c r="AI156"/>
      <c r="AJ156"/>
      <c r="AK156"/>
      <c r="AL156"/>
      <c r="AM156"/>
      <c r="AN156"/>
      <c r="AO156"/>
      <c r="AP156"/>
      <c r="AQ156"/>
      <c r="AR156"/>
      <c r="AS156"/>
      <c r="AT156"/>
      <c r="AU156"/>
      <c r="AV156"/>
      <c r="AW156"/>
      <c r="AX156"/>
      <c r="AY156"/>
      <c r="AZ156"/>
      <c r="BA156"/>
      <c r="BB156"/>
      <c r="BC156"/>
      <c r="BD156"/>
      <c r="BE156"/>
      <c r="BF156"/>
      <c r="BG156"/>
    </row>
    <row r="157" spans="19:59" s="111" customFormat="1" ht="24.95" customHeight="1" x14ac:dyDescent="0.4">
      <c r="S157"/>
      <c r="T157"/>
      <c r="U157"/>
      <c r="V157"/>
      <c r="W157"/>
      <c r="X157"/>
      <c r="Y157"/>
      <c r="Z157"/>
      <c r="AA157"/>
      <c r="AB157"/>
      <c r="AC157"/>
      <c r="AD157"/>
      <c r="AE157"/>
      <c r="AF157"/>
      <c r="AG157"/>
      <c r="AH157"/>
      <c r="AI157"/>
      <c r="AJ157"/>
      <c r="AK157"/>
      <c r="AL157"/>
      <c r="AM157"/>
      <c r="AN157"/>
      <c r="AO157"/>
      <c r="AP157"/>
      <c r="AQ157"/>
      <c r="AR157"/>
      <c r="AS157"/>
      <c r="AT157"/>
      <c r="AU157"/>
      <c r="AV157"/>
      <c r="AW157"/>
      <c r="AX157"/>
      <c r="AY157"/>
      <c r="AZ157"/>
      <c r="BA157"/>
      <c r="BB157"/>
      <c r="BC157"/>
      <c r="BD157"/>
      <c r="BE157"/>
      <c r="BF157"/>
      <c r="BG157"/>
    </row>
    <row r="158" spans="19:59" s="111" customFormat="1" ht="24.95" customHeight="1" x14ac:dyDescent="0.4">
      <c r="S158"/>
      <c r="T158"/>
      <c r="U158"/>
      <c r="V158"/>
      <c r="W158"/>
      <c r="X158"/>
      <c r="Y158"/>
      <c r="Z158"/>
      <c r="AA158"/>
      <c r="AB158"/>
      <c r="AC158"/>
      <c r="AD158"/>
      <c r="AE158"/>
      <c r="AF158"/>
      <c r="AG158"/>
      <c r="AH158"/>
      <c r="AI158"/>
      <c r="AJ158"/>
      <c r="AK158"/>
      <c r="AL158"/>
      <c r="AM158"/>
      <c r="AN158"/>
      <c r="AO158"/>
      <c r="AP158"/>
      <c r="AQ158"/>
      <c r="AR158"/>
      <c r="AS158"/>
      <c r="AT158"/>
      <c r="AU158"/>
      <c r="AV158"/>
      <c r="AW158"/>
      <c r="AX158"/>
      <c r="AY158"/>
      <c r="AZ158"/>
      <c r="BA158"/>
      <c r="BB158"/>
      <c r="BC158"/>
      <c r="BD158"/>
      <c r="BE158"/>
      <c r="BF158"/>
      <c r="BG158"/>
    </row>
    <row r="159" spans="19:59" s="111" customFormat="1" ht="24.95" customHeight="1" x14ac:dyDescent="0.4">
      <c r="S159"/>
      <c r="T159"/>
      <c r="U159"/>
      <c r="V159"/>
      <c r="W159"/>
      <c r="X159"/>
      <c r="Y159"/>
      <c r="Z159"/>
      <c r="AA159"/>
      <c r="AB159"/>
      <c r="AC159"/>
      <c r="AD159"/>
      <c r="AE159"/>
      <c r="AF159"/>
      <c r="AG159"/>
      <c r="AH159"/>
      <c r="AI159"/>
      <c r="AJ159"/>
      <c r="AK159"/>
      <c r="AL159"/>
      <c r="AM159"/>
      <c r="AN159"/>
      <c r="AO159"/>
      <c r="AP159"/>
      <c r="AQ159"/>
      <c r="AR159"/>
      <c r="AS159"/>
      <c r="AT159"/>
      <c r="AU159"/>
      <c r="AV159"/>
      <c r="AW159"/>
      <c r="AX159"/>
      <c r="AY159"/>
      <c r="AZ159"/>
      <c r="BA159"/>
      <c r="BB159"/>
      <c r="BC159"/>
      <c r="BD159"/>
      <c r="BE159"/>
      <c r="BF159"/>
      <c r="BG159"/>
    </row>
    <row r="160" spans="19:59" s="111" customFormat="1" ht="24.95" customHeight="1" x14ac:dyDescent="0.4">
      <c r="S160"/>
      <c r="T160"/>
      <c r="U160"/>
      <c r="V160"/>
      <c r="W160"/>
      <c r="X160"/>
      <c r="Y160"/>
      <c r="Z160"/>
      <c r="AA160"/>
      <c r="AB160"/>
      <c r="AC160"/>
      <c r="AD160"/>
      <c r="AE160"/>
      <c r="AF160"/>
      <c r="AG160"/>
      <c r="AH160"/>
      <c r="AI160"/>
      <c r="AJ160"/>
      <c r="AK160"/>
      <c r="AL160"/>
      <c r="AM160"/>
      <c r="AN160"/>
      <c r="AO160"/>
      <c r="AP160"/>
      <c r="AQ160"/>
      <c r="AR160"/>
      <c r="AS160"/>
      <c r="AT160"/>
      <c r="AU160"/>
      <c r="AV160"/>
      <c r="AW160"/>
      <c r="AX160"/>
      <c r="AY160"/>
      <c r="AZ160"/>
      <c r="BA160"/>
      <c r="BB160"/>
      <c r="BC160"/>
      <c r="BD160"/>
      <c r="BE160"/>
      <c r="BF160"/>
      <c r="BG160"/>
    </row>
    <row r="161" spans="19:59" s="111" customFormat="1" ht="24.95" customHeight="1" x14ac:dyDescent="0.4">
      <c r="S161"/>
      <c r="T161"/>
      <c r="U161"/>
      <c r="V161"/>
      <c r="W161"/>
      <c r="X161"/>
      <c r="Y161"/>
      <c r="Z161"/>
      <c r="AA161"/>
      <c r="AB161"/>
      <c r="AC161"/>
      <c r="AD161"/>
      <c r="AE161"/>
      <c r="AF161"/>
      <c r="AG161"/>
      <c r="AH161"/>
      <c r="AI161"/>
      <c r="AJ161"/>
      <c r="AK161"/>
      <c r="AL161"/>
      <c r="AM161"/>
      <c r="AN161"/>
      <c r="AO161"/>
      <c r="AP161"/>
      <c r="AQ161"/>
      <c r="AR161"/>
      <c r="AS161"/>
      <c r="AT161"/>
      <c r="AU161"/>
      <c r="AV161"/>
      <c r="AW161"/>
      <c r="AX161"/>
      <c r="AY161"/>
      <c r="AZ161"/>
      <c r="BA161"/>
      <c r="BB161"/>
      <c r="BC161"/>
      <c r="BD161"/>
      <c r="BE161"/>
      <c r="BF161"/>
      <c r="BG161"/>
    </row>
    <row r="162" spans="19:59" s="111" customFormat="1" ht="24.95" customHeight="1" x14ac:dyDescent="0.4">
      <c r="S162"/>
      <c r="T162"/>
      <c r="U162"/>
      <c r="V162"/>
      <c r="W162"/>
      <c r="X162"/>
      <c r="Y162"/>
      <c r="Z162"/>
      <c r="AA162"/>
      <c r="AB162"/>
      <c r="AC162"/>
      <c r="AD162"/>
      <c r="AE162"/>
      <c r="AF162"/>
      <c r="AG162"/>
      <c r="AH162"/>
      <c r="AI162"/>
      <c r="AJ162"/>
      <c r="AK162"/>
      <c r="AL162"/>
      <c r="AM162"/>
      <c r="AN162"/>
      <c r="AO162"/>
      <c r="AP162"/>
      <c r="AQ162"/>
      <c r="AR162"/>
      <c r="AS162"/>
      <c r="AT162"/>
      <c r="AU162"/>
      <c r="AV162"/>
      <c r="AW162"/>
      <c r="AX162"/>
      <c r="AY162"/>
      <c r="AZ162"/>
      <c r="BA162"/>
      <c r="BB162"/>
      <c r="BC162"/>
      <c r="BD162"/>
      <c r="BE162"/>
      <c r="BF162"/>
      <c r="BG162"/>
    </row>
    <row r="163" spans="19:59" s="111" customFormat="1" ht="24.95" customHeight="1" x14ac:dyDescent="0.4">
      <c r="S163"/>
      <c r="T163"/>
      <c r="U163"/>
      <c r="V163"/>
      <c r="W163"/>
      <c r="X163"/>
      <c r="Y163"/>
      <c r="Z163"/>
      <c r="AA163"/>
      <c r="AB163"/>
      <c r="AC163"/>
      <c r="AD163"/>
      <c r="AE163"/>
      <c r="AF163"/>
      <c r="AG163"/>
      <c r="AH163"/>
      <c r="AI163"/>
      <c r="AJ163"/>
      <c r="AK163"/>
      <c r="AL163"/>
      <c r="AM163"/>
      <c r="AN163"/>
      <c r="AO163"/>
      <c r="AP163"/>
      <c r="AQ163"/>
      <c r="AR163"/>
      <c r="AS163"/>
      <c r="AT163"/>
      <c r="AU163"/>
      <c r="AV163"/>
      <c r="AW163"/>
      <c r="AX163"/>
      <c r="AY163"/>
      <c r="AZ163"/>
      <c r="BA163"/>
      <c r="BB163"/>
      <c r="BC163"/>
      <c r="BD163"/>
      <c r="BE163"/>
      <c r="BF163"/>
      <c r="BG163"/>
    </row>
    <row r="164" spans="19:59" s="111" customFormat="1" ht="24.95" customHeight="1" x14ac:dyDescent="0.4">
      <c r="S164"/>
      <c r="T164"/>
      <c r="U164"/>
      <c r="V164"/>
      <c r="W164"/>
      <c r="X164"/>
      <c r="Y164"/>
      <c r="Z164"/>
      <c r="AA164"/>
      <c r="AB164"/>
      <c r="AC164"/>
      <c r="AD164"/>
      <c r="AE164"/>
      <c r="AF164"/>
      <c r="AG164"/>
      <c r="AH164"/>
      <c r="AI164"/>
      <c r="AJ164"/>
      <c r="AK164"/>
      <c r="AL164"/>
      <c r="AM164"/>
      <c r="AN164"/>
      <c r="AO164"/>
      <c r="AP164"/>
      <c r="AQ164"/>
      <c r="AR164"/>
      <c r="AS164"/>
      <c r="AT164"/>
      <c r="AU164"/>
      <c r="AV164"/>
      <c r="AW164"/>
      <c r="AX164"/>
      <c r="AY164"/>
      <c r="AZ164"/>
      <c r="BA164"/>
      <c r="BB164"/>
      <c r="BC164"/>
      <c r="BD164"/>
      <c r="BE164"/>
      <c r="BF164"/>
      <c r="BG164"/>
    </row>
    <row r="165" spans="19:59" s="111" customFormat="1" ht="24.95" customHeight="1" x14ac:dyDescent="0.4">
      <c r="S165"/>
      <c r="T165"/>
      <c r="U165"/>
      <c r="V165"/>
      <c r="W165"/>
      <c r="X165"/>
      <c r="Y165"/>
      <c r="Z165"/>
      <c r="AA165"/>
      <c r="AB165"/>
      <c r="AC165"/>
      <c r="AD165"/>
      <c r="AE165"/>
      <c r="AF165"/>
      <c r="AG165"/>
      <c r="AH165"/>
      <c r="AI165"/>
      <c r="AJ165"/>
      <c r="AK165"/>
      <c r="AL165"/>
      <c r="AM165"/>
      <c r="AN165"/>
      <c r="AO165"/>
      <c r="AP165"/>
      <c r="AQ165"/>
      <c r="AR165"/>
      <c r="AS165"/>
      <c r="AT165"/>
      <c r="AU165"/>
      <c r="AV165"/>
      <c r="AW165"/>
      <c r="AX165"/>
      <c r="AY165"/>
      <c r="AZ165"/>
      <c r="BA165"/>
      <c r="BB165"/>
      <c r="BC165"/>
      <c r="BD165"/>
      <c r="BE165"/>
      <c r="BF165"/>
      <c r="BG165"/>
    </row>
    <row r="166" spans="19:59" s="111" customFormat="1" ht="24.95" customHeight="1" x14ac:dyDescent="0.4">
      <c r="S166"/>
      <c r="T166"/>
      <c r="U166"/>
      <c r="V166"/>
      <c r="W166"/>
      <c r="X166"/>
      <c r="Y166"/>
      <c r="Z166"/>
      <c r="AA166"/>
      <c r="AB166"/>
      <c r="AC166"/>
      <c r="AD166"/>
      <c r="AE166"/>
      <c r="AF166"/>
      <c r="AG166"/>
      <c r="AH166"/>
      <c r="AI166"/>
      <c r="AJ166"/>
      <c r="AK166"/>
      <c r="AL166"/>
      <c r="AM166"/>
      <c r="AN166"/>
      <c r="AO166"/>
      <c r="AP166"/>
      <c r="AQ166"/>
      <c r="AR166"/>
      <c r="AS166"/>
      <c r="AT166"/>
      <c r="AU166"/>
      <c r="AV166"/>
      <c r="AW166"/>
      <c r="AX166"/>
      <c r="AY166"/>
      <c r="AZ166"/>
      <c r="BA166"/>
      <c r="BB166"/>
      <c r="BC166"/>
      <c r="BD166"/>
      <c r="BE166"/>
      <c r="BF166"/>
      <c r="BG166"/>
    </row>
    <row r="167" spans="19:59" s="111" customFormat="1" ht="24.95" customHeight="1" x14ac:dyDescent="0.4">
      <c r="S167"/>
      <c r="T167"/>
      <c r="U167"/>
      <c r="V167"/>
      <c r="W167"/>
      <c r="X167"/>
      <c r="Y167"/>
      <c r="Z167"/>
      <c r="AA167"/>
      <c r="AB167"/>
      <c r="AC167"/>
      <c r="AD167"/>
      <c r="AE167"/>
      <c r="AF167"/>
      <c r="AG167"/>
      <c r="AH167"/>
      <c r="AI167"/>
      <c r="AJ167"/>
      <c r="AK167"/>
      <c r="AL167"/>
      <c r="AM167"/>
      <c r="AN167"/>
      <c r="AO167"/>
      <c r="AP167"/>
      <c r="AQ167"/>
      <c r="AR167"/>
      <c r="AS167"/>
      <c r="AT167"/>
      <c r="AU167"/>
      <c r="AV167"/>
      <c r="AW167"/>
      <c r="AX167"/>
      <c r="AY167"/>
      <c r="AZ167"/>
      <c r="BA167"/>
      <c r="BB167"/>
      <c r="BC167"/>
      <c r="BD167"/>
      <c r="BE167"/>
      <c r="BF167"/>
      <c r="BG167"/>
    </row>
    <row r="168" spans="19:59" s="111" customFormat="1" ht="24.95" customHeight="1" x14ac:dyDescent="0.4">
      <c r="S168"/>
      <c r="T168"/>
      <c r="U168"/>
      <c r="V168"/>
      <c r="W168"/>
      <c r="X168"/>
      <c r="Y168"/>
      <c r="Z168"/>
      <c r="AA168"/>
      <c r="AB168"/>
      <c r="AC168"/>
      <c r="AD168"/>
      <c r="AE168"/>
      <c r="AF168"/>
      <c r="AG168"/>
      <c r="AH168"/>
      <c r="AI168"/>
      <c r="AJ168"/>
      <c r="AK168"/>
      <c r="AL168"/>
      <c r="AM168"/>
      <c r="AN168"/>
      <c r="AO168"/>
      <c r="AP168"/>
      <c r="AQ168"/>
      <c r="AR168"/>
      <c r="AS168"/>
      <c r="AT168"/>
      <c r="AU168"/>
      <c r="AV168"/>
      <c r="AW168"/>
      <c r="AX168"/>
      <c r="AY168"/>
      <c r="AZ168"/>
      <c r="BA168"/>
      <c r="BB168"/>
      <c r="BC168"/>
      <c r="BD168"/>
      <c r="BE168"/>
      <c r="BF168"/>
      <c r="BG168"/>
    </row>
    <row r="169" spans="19:59" s="111" customFormat="1" ht="24.95" customHeight="1" x14ac:dyDescent="0.4">
      <c r="S169"/>
      <c r="T169"/>
      <c r="U169"/>
      <c r="V169"/>
      <c r="W169"/>
      <c r="X169"/>
      <c r="Y169"/>
      <c r="Z169"/>
      <c r="AA169"/>
      <c r="AB169"/>
      <c r="AC169"/>
      <c r="AD169"/>
      <c r="AE169"/>
      <c r="AF169"/>
      <c r="AG169"/>
      <c r="AH169"/>
      <c r="AI169"/>
      <c r="AJ169"/>
      <c r="AK169"/>
      <c r="AL169"/>
      <c r="AM169"/>
      <c r="AN169"/>
      <c r="AO169"/>
      <c r="AP169"/>
      <c r="AQ169"/>
      <c r="AR169"/>
      <c r="AS169"/>
      <c r="AT169"/>
      <c r="AU169"/>
      <c r="AV169"/>
      <c r="AW169"/>
      <c r="AX169"/>
      <c r="AY169"/>
      <c r="AZ169"/>
      <c r="BA169"/>
      <c r="BB169"/>
      <c r="BC169"/>
      <c r="BD169"/>
      <c r="BE169"/>
      <c r="BF169"/>
      <c r="BG169"/>
    </row>
    <row r="170" spans="19:59" s="111" customFormat="1" ht="24.95" customHeight="1" x14ac:dyDescent="0.4">
      <c r="S170"/>
      <c r="T170"/>
      <c r="U170"/>
      <c r="V170"/>
      <c r="W170"/>
      <c r="X170"/>
      <c r="Y170"/>
      <c r="Z170"/>
      <c r="AA170"/>
      <c r="AB170"/>
      <c r="AC170"/>
      <c r="AD170"/>
      <c r="AE170"/>
      <c r="AF170"/>
      <c r="AG170"/>
      <c r="AH170"/>
      <c r="AI170"/>
      <c r="AJ170"/>
      <c r="AK170"/>
      <c r="AL170"/>
      <c r="AM170"/>
      <c r="AN170"/>
      <c r="AO170"/>
      <c r="AP170"/>
      <c r="AQ170"/>
      <c r="AR170"/>
      <c r="AS170"/>
      <c r="AT170"/>
      <c r="AU170"/>
      <c r="AV170"/>
      <c r="AW170"/>
      <c r="AX170"/>
      <c r="AY170"/>
      <c r="AZ170"/>
      <c r="BA170"/>
      <c r="BB170"/>
      <c r="BC170"/>
      <c r="BD170"/>
      <c r="BE170"/>
      <c r="BF170"/>
      <c r="BG170"/>
    </row>
    <row r="171" spans="19:59" s="111" customFormat="1" ht="24.95" customHeight="1" x14ac:dyDescent="0.4">
      <c r="S171"/>
      <c r="T171"/>
      <c r="U171"/>
      <c r="V171"/>
      <c r="W171"/>
      <c r="X171"/>
      <c r="Y171"/>
      <c r="Z171"/>
      <c r="AA171"/>
      <c r="AB171"/>
      <c r="AC171"/>
      <c r="AD171"/>
      <c r="AE171"/>
      <c r="AF171"/>
      <c r="AG171"/>
      <c r="AH171"/>
      <c r="AI171"/>
      <c r="AJ171"/>
      <c r="AK171"/>
      <c r="AL171"/>
      <c r="AM171"/>
      <c r="AN171"/>
      <c r="AO171"/>
      <c r="AP171"/>
      <c r="AQ171"/>
      <c r="AR171"/>
      <c r="AS171"/>
      <c r="AT171"/>
      <c r="AU171"/>
      <c r="AV171"/>
      <c r="AW171"/>
      <c r="AX171"/>
      <c r="AY171"/>
      <c r="AZ171"/>
      <c r="BA171"/>
      <c r="BB171"/>
      <c r="BC171"/>
      <c r="BD171"/>
      <c r="BE171"/>
      <c r="BF171"/>
      <c r="BG171"/>
    </row>
    <row r="172" spans="19:59" s="111" customFormat="1" ht="24.95" customHeight="1" x14ac:dyDescent="0.4">
      <c r="S172"/>
      <c r="T172"/>
      <c r="U172"/>
      <c r="V172"/>
      <c r="W172"/>
      <c r="X172"/>
      <c r="Y172"/>
      <c r="Z172"/>
      <c r="AA172"/>
      <c r="AB172"/>
      <c r="AC172"/>
      <c r="AD172"/>
      <c r="AE172"/>
      <c r="AF172"/>
      <c r="AG172"/>
      <c r="AH172"/>
      <c r="AI172"/>
      <c r="AJ172"/>
      <c r="AK172"/>
      <c r="AL172"/>
      <c r="AM172"/>
      <c r="AN172"/>
      <c r="AO172"/>
      <c r="AP172"/>
      <c r="AQ172"/>
      <c r="AR172"/>
      <c r="AS172"/>
      <c r="AT172"/>
      <c r="AU172"/>
      <c r="AV172"/>
      <c r="AW172"/>
      <c r="AX172"/>
      <c r="AY172"/>
      <c r="AZ172"/>
      <c r="BA172"/>
      <c r="BB172"/>
      <c r="BC172"/>
      <c r="BD172"/>
      <c r="BE172"/>
      <c r="BF172"/>
      <c r="BG172"/>
    </row>
    <row r="173" spans="19:59" s="111" customFormat="1" ht="24.95" customHeight="1" x14ac:dyDescent="0.4">
      <c r="S173"/>
      <c r="T173"/>
      <c r="U173"/>
      <c r="V173"/>
      <c r="W173"/>
      <c r="X173"/>
      <c r="Y173"/>
      <c r="Z173"/>
      <c r="AA173"/>
      <c r="AB173"/>
      <c r="AC173"/>
      <c r="AD173"/>
      <c r="AE173"/>
      <c r="AF173"/>
      <c r="AG173"/>
      <c r="AH173"/>
      <c r="AI173"/>
      <c r="AJ173"/>
      <c r="AK173"/>
      <c r="AL173"/>
      <c r="AM173"/>
      <c r="AN173"/>
      <c r="AO173"/>
      <c r="AP173"/>
      <c r="AQ173"/>
      <c r="AR173"/>
      <c r="AS173"/>
      <c r="AT173"/>
      <c r="AU173"/>
      <c r="AV173"/>
      <c r="AW173"/>
      <c r="AX173"/>
      <c r="AY173"/>
      <c r="AZ173"/>
      <c r="BA173"/>
      <c r="BB173"/>
      <c r="BC173"/>
      <c r="BD173"/>
      <c r="BE173"/>
      <c r="BF173"/>
      <c r="BG173"/>
    </row>
    <row r="174" spans="19:59" s="111" customFormat="1" ht="24.95" customHeight="1" x14ac:dyDescent="0.4">
      <c r="S174"/>
      <c r="T174"/>
      <c r="U174"/>
      <c r="V174"/>
      <c r="W174"/>
      <c r="X174"/>
      <c r="Y174"/>
      <c r="Z174"/>
      <c r="AA174"/>
      <c r="AB174"/>
      <c r="AC174"/>
      <c r="AD174"/>
      <c r="AE174"/>
      <c r="AF174"/>
      <c r="AG174"/>
      <c r="AH174"/>
      <c r="AI174"/>
      <c r="AJ174"/>
      <c r="AK174"/>
      <c r="AL174"/>
      <c r="AM174"/>
      <c r="AN174"/>
      <c r="AO174"/>
      <c r="AP174"/>
      <c r="AQ174"/>
      <c r="AR174"/>
      <c r="AS174"/>
      <c r="AT174"/>
      <c r="AU174"/>
      <c r="AV174"/>
      <c r="AW174"/>
      <c r="AX174"/>
      <c r="AY174"/>
      <c r="AZ174"/>
      <c r="BA174"/>
      <c r="BB174"/>
      <c r="BC174"/>
      <c r="BD174"/>
      <c r="BE174"/>
      <c r="BF174"/>
      <c r="BG174"/>
    </row>
    <row r="175" spans="19:59" s="111" customFormat="1" ht="24.95" customHeight="1" x14ac:dyDescent="0.4">
      <c r="S175"/>
      <c r="T175"/>
      <c r="U175"/>
      <c r="V175"/>
      <c r="W175"/>
      <c r="X175"/>
      <c r="Y175"/>
      <c r="Z175"/>
      <c r="AA175"/>
      <c r="AB175"/>
      <c r="AC175"/>
      <c r="AD175"/>
      <c r="AE175"/>
      <c r="AF175"/>
      <c r="AG175"/>
      <c r="AH175"/>
      <c r="AI175"/>
      <c r="AJ175"/>
      <c r="AK175"/>
      <c r="AL175"/>
      <c r="AM175"/>
      <c r="AN175"/>
      <c r="AO175"/>
      <c r="AP175"/>
      <c r="AQ175"/>
      <c r="AR175"/>
      <c r="AS175"/>
      <c r="AT175"/>
      <c r="AU175"/>
      <c r="AV175"/>
      <c r="AW175"/>
      <c r="AX175"/>
      <c r="AY175"/>
      <c r="AZ175"/>
      <c r="BA175"/>
      <c r="BB175"/>
      <c r="BC175"/>
      <c r="BD175"/>
      <c r="BE175"/>
      <c r="BF175"/>
      <c r="BG175"/>
    </row>
    <row r="176" spans="19:59" s="111" customFormat="1" ht="24.95" customHeight="1" x14ac:dyDescent="0.4">
      <c r="S176"/>
      <c r="T176"/>
      <c r="U176"/>
      <c r="V176"/>
      <c r="W176"/>
      <c r="X176"/>
      <c r="Y176"/>
      <c r="Z176"/>
      <c r="AA176"/>
      <c r="AB176"/>
      <c r="AC176"/>
      <c r="AD176"/>
      <c r="AE176"/>
      <c r="AF176"/>
      <c r="AG176"/>
      <c r="AH176"/>
      <c r="AI176"/>
      <c r="AJ176"/>
      <c r="AK176"/>
      <c r="AL176"/>
      <c r="AM176"/>
      <c r="AN176"/>
      <c r="AO176"/>
      <c r="AP176"/>
      <c r="AQ176"/>
      <c r="AR176"/>
      <c r="AS176"/>
      <c r="AT176"/>
      <c r="AU176"/>
      <c r="AV176"/>
      <c r="AW176"/>
      <c r="AX176"/>
      <c r="AY176"/>
      <c r="AZ176"/>
      <c r="BA176"/>
      <c r="BB176"/>
      <c r="BC176"/>
      <c r="BD176"/>
      <c r="BE176"/>
      <c r="BF176"/>
      <c r="BG176"/>
    </row>
    <row r="177" spans="19:59" s="111" customFormat="1" ht="24.95" customHeight="1" x14ac:dyDescent="0.4">
      <c r="S177"/>
      <c r="T177"/>
      <c r="U177"/>
      <c r="V177"/>
      <c r="W177"/>
      <c r="X177"/>
      <c r="Y177"/>
      <c r="Z177"/>
      <c r="AA177"/>
      <c r="AB177"/>
      <c r="AC177"/>
      <c r="AD177"/>
      <c r="AE177"/>
      <c r="AF177"/>
      <c r="AG177"/>
      <c r="AH177"/>
      <c r="AI177"/>
      <c r="AJ177"/>
      <c r="AK177"/>
      <c r="AL177"/>
      <c r="AM177"/>
      <c r="AN177"/>
      <c r="AO177"/>
      <c r="AP177"/>
      <c r="AQ177"/>
      <c r="AR177"/>
      <c r="AS177"/>
      <c r="AT177"/>
      <c r="AU177"/>
      <c r="AV177"/>
      <c r="AW177"/>
      <c r="AX177"/>
      <c r="AY177"/>
      <c r="AZ177"/>
      <c r="BA177"/>
      <c r="BB177"/>
      <c r="BC177"/>
      <c r="BD177"/>
      <c r="BE177"/>
      <c r="BF177"/>
      <c r="BG177"/>
    </row>
    <row r="178" spans="19:59" s="111" customFormat="1" ht="24.95" customHeight="1" x14ac:dyDescent="0.4">
      <c r="S178"/>
      <c r="T178"/>
      <c r="U178"/>
      <c r="V178"/>
      <c r="W178"/>
      <c r="X178"/>
      <c r="Y178"/>
      <c r="Z178"/>
      <c r="AA178"/>
      <c r="AB178"/>
      <c r="AC178"/>
      <c r="AD178"/>
      <c r="AE178"/>
      <c r="AF178"/>
      <c r="AG178"/>
      <c r="AH178"/>
      <c r="AI178"/>
      <c r="AJ178"/>
      <c r="AK178"/>
      <c r="AL178"/>
      <c r="AM178"/>
      <c r="AN178"/>
      <c r="AO178"/>
      <c r="AP178"/>
      <c r="AQ178"/>
      <c r="AR178"/>
      <c r="AS178"/>
      <c r="AT178"/>
      <c r="AU178"/>
      <c r="AV178"/>
      <c r="AW178"/>
      <c r="AX178"/>
      <c r="AY178"/>
      <c r="AZ178"/>
      <c r="BA178"/>
      <c r="BB178"/>
      <c r="BC178"/>
      <c r="BD178"/>
      <c r="BE178"/>
      <c r="BF178"/>
      <c r="BG178"/>
    </row>
    <row r="179" spans="19:59" s="111" customFormat="1" ht="24.95" customHeight="1" x14ac:dyDescent="0.4">
      <c r="S179"/>
      <c r="T179"/>
      <c r="U179"/>
      <c r="V179"/>
      <c r="W179"/>
      <c r="X179"/>
      <c r="Y179"/>
      <c r="Z179"/>
      <c r="AA179"/>
      <c r="AB179"/>
      <c r="AC179"/>
      <c r="AD179"/>
      <c r="AE179"/>
      <c r="AF179"/>
      <c r="AG179"/>
      <c r="AH179"/>
      <c r="AI179"/>
      <c r="AJ179"/>
      <c r="AK179"/>
      <c r="AL179"/>
      <c r="AM179"/>
      <c r="AN179"/>
      <c r="AO179"/>
      <c r="AP179"/>
      <c r="AQ179"/>
      <c r="AR179"/>
      <c r="AS179"/>
      <c r="AT179"/>
      <c r="AU179"/>
      <c r="AV179"/>
      <c r="AW179"/>
      <c r="AX179"/>
      <c r="AY179"/>
      <c r="AZ179"/>
      <c r="BA179"/>
      <c r="BB179"/>
      <c r="BC179"/>
      <c r="BD179"/>
      <c r="BE179"/>
      <c r="BF179"/>
      <c r="BG179"/>
    </row>
    <row r="180" spans="19:59" s="111" customFormat="1" ht="24.95" customHeight="1" x14ac:dyDescent="0.4">
      <c r="S180"/>
      <c r="T180"/>
      <c r="U180"/>
      <c r="V180"/>
      <c r="W180"/>
      <c r="X180"/>
      <c r="Y180"/>
      <c r="Z180"/>
      <c r="AA180"/>
      <c r="AB180"/>
      <c r="AC180"/>
      <c r="AD180"/>
      <c r="AE180"/>
      <c r="AF180"/>
      <c r="AG180"/>
      <c r="AH180"/>
      <c r="AI180"/>
      <c r="AJ180"/>
      <c r="AK180"/>
      <c r="AL180"/>
      <c r="AM180"/>
      <c r="AN180"/>
      <c r="AO180"/>
      <c r="AP180"/>
      <c r="AQ180"/>
      <c r="AR180"/>
      <c r="AS180"/>
      <c r="AT180"/>
      <c r="AU180"/>
      <c r="AV180"/>
      <c r="AW180"/>
      <c r="AX180"/>
      <c r="AY180"/>
      <c r="AZ180"/>
      <c r="BA180"/>
      <c r="BB180"/>
      <c r="BC180"/>
      <c r="BD180"/>
      <c r="BE180"/>
      <c r="BF180"/>
      <c r="BG180"/>
    </row>
    <row r="181" spans="19:59" s="111" customFormat="1" ht="24.95" customHeight="1" x14ac:dyDescent="0.4">
      <c r="S181"/>
      <c r="T181"/>
      <c r="U181"/>
      <c r="V181"/>
      <c r="W181"/>
      <c r="X181"/>
      <c r="Y181"/>
      <c r="Z181"/>
      <c r="AA181"/>
      <c r="AB181"/>
      <c r="AC181"/>
      <c r="AD181"/>
      <c r="AE181"/>
      <c r="AF181"/>
      <c r="AG181"/>
      <c r="AH181"/>
      <c r="AI181"/>
      <c r="AJ181"/>
      <c r="AK181"/>
      <c r="AL181"/>
      <c r="AM181"/>
      <c r="AN181"/>
      <c r="AO181"/>
      <c r="AP181"/>
      <c r="AQ181"/>
      <c r="AR181"/>
      <c r="AS181"/>
      <c r="AT181"/>
      <c r="AU181"/>
      <c r="AV181"/>
      <c r="AW181"/>
      <c r="AX181"/>
      <c r="AY181"/>
      <c r="AZ181"/>
      <c r="BA181"/>
      <c r="BB181"/>
      <c r="BC181"/>
      <c r="BD181"/>
      <c r="BE181"/>
      <c r="BF181"/>
      <c r="BG181"/>
    </row>
    <row r="182" spans="19:59" s="111" customFormat="1" ht="24.95" customHeight="1" x14ac:dyDescent="0.4">
      <c r="S182"/>
      <c r="T182"/>
      <c r="U182"/>
      <c r="V182"/>
      <c r="W182"/>
      <c r="X182"/>
      <c r="Y182"/>
      <c r="Z182"/>
      <c r="AA182"/>
      <c r="AB182"/>
      <c r="AC182"/>
      <c r="AD182"/>
      <c r="AE182"/>
      <c r="AF182"/>
      <c r="AG182"/>
      <c r="AH182"/>
      <c r="AI182"/>
      <c r="AJ182"/>
      <c r="AK182"/>
      <c r="AL182"/>
      <c r="AM182"/>
      <c r="AN182"/>
      <c r="AO182"/>
      <c r="AP182"/>
      <c r="AQ182"/>
      <c r="AR182"/>
      <c r="AS182"/>
      <c r="AT182"/>
      <c r="AU182"/>
      <c r="AV182"/>
      <c r="AW182"/>
      <c r="AX182"/>
      <c r="AY182"/>
      <c r="AZ182"/>
      <c r="BA182"/>
      <c r="BB182"/>
      <c r="BC182"/>
      <c r="BD182"/>
      <c r="BE182"/>
      <c r="BF182"/>
      <c r="BG182"/>
    </row>
    <row r="183" spans="19:59" s="111" customFormat="1" ht="24.95" customHeight="1" x14ac:dyDescent="0.4">
      <c r="S183"/>
      <c r="T183"/>
      <c r="U183"/>
      <c r="V183"/>
      <c r="W183"/>
      <c r="X183"/>
      <c r="Y183"/>
      <c r="Z183"/>
      <c r="AA183"/>
      <c r="AB183"/>
      <c r="AC183"/>
      <c r="AD183"/>
      <c r="AE183"/>
      <c r="AF183"/>
      <c r="AG183"/>
      <c r="AH183"/>
      <c r="AI183"/>
      <c r="AJ183"/>
      <c r="AK183"/>
      <c r="AL183"/>
      <c r="AM183"/>
      <c r="AN183"/>
      <c r="AO183"/>
      <c r="AP183"/>
      <c r="AQ183"/>
      <c r="AR183"/>
      <c r="AS183"/>
      <c r="AT183"/>
      <c r="AU183"/>
      <c r="AV183"/>
      <c r="AW183"/>
      <c r="AX183"/>
      <c r="AY183"/>
      <c r="AZ183"/>
      <c r="BA183"/>
      <c r="BB183"/>
      <c r="BC183"/>
      <c r="BD183"/>
      <c r="BE183"/>
      <c r="BF183"/>
      <c r="BG183"/>
    </row>
  </sheetData>
  <sheetProtection algorithmName="SHA-512" hashValue="SvrPQbALjxTDuakNMSqDPrzisj7kluylzt8Fn9GxMRDNd8kgipIwg2bsu/CSN314whdaYSZt+1vjO4sNCn0jgA==" saltValue="0vVTgGiUld5YuClC+u/NRQ==" spinCount="100000" sheet="1" objects="1" scenarios="1"/>
  <mergeCells count="74">
    <mergeCell ref="A7:C7"/>
    <mergeCell ref="D7:R7"/>
    <mergeCell ref="A8:C8"/>
    <mergeCell ref="D8:R8"/>
    <mergeCell ref="A13:R13"/>
    <mergeCell ref="A9:C9"/>
    <mergeCell ref="A10:C10"/>
    <mergeCell ref="D9:R9"/>
    <mergeCell ref="D10:R10"/>
    <mergeCell ref="A14:C14"/>
    <mergeCell ref="D14:R14"/>
    <mergeCell ref="S13:AJ13"/>
    <mergeCell ref="A15:C15"/>
    <mergeCell ref="D15:R15"/>
    <mergeCell ref="S14:U14"/>
    <mergeCell ref="V14:AJ14"/>
    <mergeCell ref="A16:C16"/>
    <mergeCell ref="D16:R16"/>
    <mergeCell ref="S15:U15"/>
    <mergeCell ref="V15:AJ15"/>
    <mergeCell ref="A17:C17"/>
    <mergeCell ref="D17:R17"/>
    <mergeCell ref="S16:U16"/>
    <mergeCell ref="V16:AJ16"/>
    <mergeCell ref="A18:C18"/>
    <mergeCell ref="D18:R18"/>
    <mergeCell ref="S17:U17"/>
    <mergeCell ref="V17:AJ17"/>
    <mergeCell ref="S18:U18"/>
    <mergeCell ref="V18:AJ18"/>
    <mergeCell ref="A23:C23"/>
    <mergeCell ref="D23:G23"/>
    <mergeCell ref="H23:K23"/>
    <mergeCell ref="L23:N23"/>
    <mergeCell ref="O23:R23"/>
    <mergeCell ref="AG19:AJ19"/>
    <mergeCell ref="A21:C21"/>
    <mergeCell ref="D21:R21"/>
    <mergeCell ref="A22:C22"/>
    <mergeCell ref="D22:R22"/>
    <mergeCell ref="A19:C19"/>
    <mergeCell ref="D19:R19"/>
    <mergeCell ref="AD19:AF19"/>
    <mergeCell ref="A20:C20"/>
    <mergeCell ref="D20:R20"/>
    <mergeCell ref="S19:U19"/>
    <mergeCell ref="V19:Y19"/>
    <mergeCell ref="Z19:AC19"/>
    <mergeCell ref="A24:C24"/>
    <mergeCell ref="D24:R24"/>
    <mergeCell ref="A25:C25"/>
    <mergeCell ref="D25:R25"/>
    <mergeCell ref="A26:C26"/>
    <mergeCell ref="D26:R26"/>
    <mergeCell ref="A27:C27"/>
    <mergeCell ref="D27:I27"/>
    <mergeCell ref="J27:K27"/>
    <mergeCell ref="L27:R27"/>
    <mergeCell ref="A28:C28"/>
    <mergeCell ref="D28:R28"/>
    <mergeCell ref="A29:C29"/>
    <mergeCell ref="D29:R29"/>
    <mergeCell ref="A30:C30"/>
    <mergeCell ref="A31:C31"/>
    <mergeCell ref="D31:Q31"/>
    <mergeCell ref="D30:R30"/>
    <mergeCell ref="D32:G32"/>
    <mergeCell ref="H32:J32"/>
    <mergeCell ref="K32:N32"/>
    <mergeCell ref="O32:R32"/>
    <mergeCell ref="D33:G33"/>
    <mergeCell ref="H33:J33"/>
    <mergeCell ref="K33:N33"/>
    <mergeCell ref="O33:R33"/>
  </mergeCells>
  <phoneticPr fontId="3"/>
  <conditionalFormatting sqref="D8">
    <cfRule type="expression" dxfId="94" priority="85">
      <formula>$D$8=""</formula>
    </cfRule>
  </conditionalFormatting>
  <conditionalFormatting sqref="D7:R7">
    <cfRule type="expression" dxfId="93" priority="47">
      <formula>$D$7=""</formula>
    </cfRule>
  </conditionalFormatting>
  <conditionalFormatting sqref="D25:R25">
    <cfRule type="expression" dxfId="92" priority="43">
      <formula>$D$25=""</formula>
    </cfRule>
  </conditionalFormatting>
  <conditionalFormatting sqref="D27:I27">
    <cfRule type="expression" dxfId="91" priority="6">
      <formula>$D$27&lt;&gt;""</formula>
    </cfRule>
    <cfRule type="expression" dxfId="90" priority="42">
      <formula>$D$27=""</formula>
    </cfRule>
  </conditionalFormatting>
  <conditionalFormatting sqref="L27:R27">
    <cfRule type="expression" dxfId="89" priority="41">
      <formula>$L$27=""</formula>
    </cfRule>
  </conditionalFormatting>
  <conditionalFormatting sqref="D15:R15">
    <cfRule type="expression" dxfId="88" priority="40">
      <formula>$D$15=""</formula>
    </cfRule>
  </conditionalFormatting>
  <conditionalFormatting sqref="D16:R16">
    <cfRule type="expression" dxfId="87" priority="39">
      <formula>$D$16=""</formula>
    </cfRule>
  </conditionalFormatting>
  <conditionalFormatting sqref="D17:R17">
    <cfRule type="expression" dxfId="86" priority="38">
      <formula>$D$17=""</formula>
    </cfRule>
  </conditionalFormatting>
  <conditionalFormatting sqref="D18:R18">
    <cfRule type="expression" dxfId="85" priority="37">
      <formula>$D$18=""</formula>
    </cfRule>
  </conditionalFormatting>
  <conditionalFormatting sqref="D19:R19">
    <cfRule type="expression" dxfId="84" priority="36">
      <formula>$D$19=""</formula>
    </cfRule>
  </conditionalFormatting>
  <conditionalFormatting sqref="D20:R20">
    <cfRule type="expression" dxfId="83" priority="35">
      <formula>$D$20=""</formula>
    </cfRule>
  </conditionalFormatting>
  <conditionalFormatting sqref="D22">
    <cfRule type="expression" dxfId="82" priority="34">
      <formula>$D$22=""</formula>
    </cfRule>
  </conditionalFormatting>
  <conditionalFormatting sqref="D23:G23">
    <cfRule type="expression" dxfId="81" priority="33">
      <formula>$D$23=""</formula>
    </cfRule>
  </conditionalFormatting>
  <conditionalFormatting sqref="H23:K23">
    <cfRule type="expression" dxfId="80" priority="32">
      <formula>$H$23=""</formula>
    </cfRule>
  </conditionalFormatting>
  <conditionalFormatting sqref="L23:N23">
    <cfRule type="expression" dxfId="79" priority="31">
      <formula>$L$23=""</formula>
    </cfRule>
  </conditionalFormatting>
  <conditionalFormatting sqref="O23:R23">
    <cfRule type="expression" dxfId="78" priority="30">
      <formula>$O$23=""</formula>
    </cfRule>
  </conditionalFormatting>
  <conditionalFormatting sqref="D24:R24">
    <cfRule type="expression" dxfId="77" priority="29">
      <formula>$D$24=""</formula>
    </cfRule>
  </conditionalFormatting>
  <conditionalFormatting sqref="D26:R26">
    <cfRule type="expression" dxfId="76" priority="28">
      <formula>$D$26=""</formula>
    </cfRule>
  </conditionalFormatting>
  <conditionalFormatting sqref="D28:R28">
    <cfRule type="expression" dxfId="75" priority="24">
      <formula>$D$28&lt;&gt;""</formula>
    </cfRule>
    <cfRule type="expression" dxfId="74" priority="25">
      <formula>$L$27="FEBVK"</formula>
    </cfRule>
    <cfRule type="expression" dxfId="73" priority="26">
      <formula>$L$27="FEAVK"</formula>
    </cfRule>
    <cfRule type="expression" dxfId="72" priority="27">
      <formula>$D$28=""</formula>
    </cfRule>
  </conditionalFormatting>
  <conditionalFormatting sqref="D29:R29">
    <cfRule type="expression" dxfId="71" priority="23">
      <formula>$D$29=""</formula>
    </cfRule>
  </conditionalFormatting>
  <conditionalFormatting sqref="D30">
    <cfRule type="expression" dxfId="70" priority="22">
      <formula>$D$30=""</formula>
    </cfRule>
  </conditionalFormatting>
  <conditionalFormatting sqref="D21:R21">
    <cfRule type="expression" dxfId="69" priority="16">
      <formula>$D$21=""</formula>
    </cfRule>
  </conditionalFormatting>
  <conditionalFormatting sqref="D14:R14">
    <cfRule type="expression" dxfId="68" priority="7">
      <formula>$D$14=""</formula>
    </cfRule>
  </conditionalFormatting>
  <conditionalFormatting sqref="V14:AJ14">
    <cfRule type="expression" dxfId="67" priority="92">
      <formula>$V$14&lt;&gt;""</formula>
    </cfRule>
    <cfRule type="expression" dxfId="66" priority="93">
      <formula>$D$14="有り"</formula>
    </cfRule>
    <cfRule type="expression" dxfId="65" priority="94">
      <formula>$V$14=""</formula>
    </cfRule>
  </conditionalFormatting>
  <conditionalFormatting sqref="V15:AJ15">
    <cfRule type="expression" dxfId="64" priority="95">
      <formula>$V$15&lt;&gt;""</formula>
    </cfRule>
    <cfRule type="expression" dxfId="63" priority="96">
      <formula>$D$14="有り"</formula>
    </cfRule>
    <cfRule type="expression" dxfId="62" priority="97">
      <formula>$V$15=""</formula>
    </cfRule>
  </conditionalFormatting>
  <conditionalFormatting sqref="V16:AJ16">
    <cfRule type="expression" dxfId="61" priority="98">
      <formula>$V$16&lt;&gt;""</formula>
    </cfRule>
    <cfRule type="expression" dxfId="60" priority="99">
      <formula>$D$14="有り"</formula>
    </cfRule>
    <cfRule type="expression" dxfId="59" priority="100">
      <formula>$V$16=""</formula>
    </cfRule>
  </conditionalFormatting>
  <conditionalFormatting sqref="V19:Y19">
    <cfRule type="expression" dxfId="58" priority="101">
      <formula>$V$19&lt;&gt;""</formula>
    </cfRule>
    <cfRule type="expression" dxfId="57" priority="102">
      <formula>$D$14="有り"</formula>
    </cfRule>
    <cfRule type="expression" dxfId="56" priority="103">
      <formula>$V$19=""</formula>
    </cfRule>
  </conditionalFormatting>
  <conditionalFormatting sqref="Z19:AC19">
    <cfRule type="expression" dxfId="55" priority="104">
      <formula>$Z$19&lt;&gt;""</formula>
    </cfRule>
    <cfRule type="expression" dxfId="54" priority="105">
      <formula>$D$14="有り"</formula>
    </cfRule>
    <cfRule type="expression" dxfId="53" priority="106">
      <formula>$Z$19=""</formula>
    </cfRule>
  </conditionalFormatting>
  <conditionalFormatting sqref="AD19:AF19">
    <cfRule type="expression" dxfId="52" priority="107">
      <formula>$AD$19&lt;&gt;""</formula>
    </cfRule>
    <cfRule type="expression" dxfId="51" priority="108">
      <formula>$D$14="有り"</formula>
    </cfRule>
    <cfRule type="expression" dxfId="50" priority="109">
      <formula>$AD$19=""</formula>
    </cfRule>
  </conditionalFormatting>
  <conditionalFormatting sqref="AG19:AJ19">
    <cfRule type="expression" dxfId="49" priority="110">
      <formula>$AG$19&lt;&gt;""</formula>
    </cfRule>
    <cfRule type="expression" dxfId="48" priority="111">
      <formula>$D$14="有り"</formula>
    </cfRule>
    <cfRule type="expression" dxfId="47" priority="112">
      <formula>$AG$19=""</formula>
    </cfRule>
  </conditionalFormatting>
  <conditionalFormatting sqref="V17:AJ17">
    <cfRule type="expression" dxfId="46" priority="113">
      <formula>$V$17&lt;&gt;""</formula>
    </cfRule>
    <cfRule type="expression" dxfId="45" priority="114">
      <formula>$D$14="有り"</formula>
    </cfRule>
    <cfRule type="expression" dxfId="44" priority="115">
      <formula>$V$17=""</formula>
    </cfRule>
  </conditionalFormatting>
  <conditionalFormatting sqref="V18:AJ18">
    <cfRule type="expression" dxfId="43" priority="116">
      <formula>$V$18&lt;&gt;""</formula>
    </cfRule>
    <cfRule type="expression" dxfId="42" priority="117">
      <formula>$D$14="有り"</formula>
    </cfRule>
    <cfRule type="expression" dxfId="41" priority="118">
      <formula>$V$18=""</formula>
    </cfRule>
  </conditionalFormatting>
  <conditionalFormatting sqref="D9:R9">
    <cfRule type="expression" dxfId="40" priority="5">
      <formula>$D$9=""</formula>
    </cfRule>
  </conditionalFormatting>
  <conditionalFormatting sqref="D10:R10">
    <cfRule type="expression" dxfId="39" priority="1">
      <formula>$D$10&lt;&gt;""</formula>
    </cfRule>
    <cfRule type="expression" dxfId="38" priority="3">
      <formula>$D$8="リース"</formula>
    </cfRule>
    <cfRule type="expression" dxfId="37" priority="4">
      <formula>$D$10=""</formula>
    </cfRule>
  </conditionalFormatting>
  <dataValidations count="23">
    <dataValidation type="date" allowBlank="1" showInputMessage="1" showErrorMessage="1" promptTitle="車両の新規登録日" prompt="新規登録の自動車検査証記録事項に記載されている登録日を入力してください。日付は西暦で入力　例）2024年4月1日の場合⇒2024/4/1と入力してください。" sqref="D17:R17" xr:uid="{9B9907BD-D555-4E0E-9875-98CC514F5215}">
      <formula1>45323</formula1>
      <formula2>45688</formula2>
    </dataValidation>
    <dataValidation type="list" allowBlank="1" showInputMessage="1" showErrorMessage="1" promptTitle="種類" prompt="申請車両の種類をプルダウンより選択してください。" sqref="D15:R15" xr:uid="{68104549-389D-4B2E-A4E0-A88446FD2F4C}">
      <formula1>"BEV,PHEV,FCV"</formula1>
    </dataValidation>
    <dataValidation type="list" allowBlank="1" showInputMessage="1" promptTitle="営業所位置(使用本拠の位置・住所)" prompt="変更登録の自動車検査証に記載されている使用本拠の位置を入力。新規車検証と変わらない場合はプルダウンより選択。" sqref="V18:AJ18" xr:uid="{9155963C-DC75-4A45-9712-293264164477}">
      <formula1>$D$21</formula1>
    </dataValidation>
    <dataValidation type="list" allowBlank="1" showInputMessage="1" promptTitle="営業所" prompt="変更登録後の営業所を入力。新規登録時と変更無い場合はプルダウンより選択。" sqref="V17:AJ17" xr:uid="{6A1EAB41-916E-4B69-B179-E3764F80FB81}">
      <formula1>$D$20</formula1>
    </dataValidation>
    <dataValidation type="list" allowBlank="1" showInputMessage="1" promptTitle="使用者名義" prompt="変更登録の自動車検査証の「使用者」名義に記載されている情報を記載してください。新規登録時と変わらない場合はプルダウンより選択。" sqref="V16:AJ16" xr:uid="{507E3676-C69A-4A81-A6F5-1312C7B2BD0C}">
      <formula1>D19</formula1>
    </dataValidation>
    <dataValidation type="list" allowBlank="1" showInputMessage="1" showErrorMessage="1" promptTitle="変更登録の有無" prompt="変更登録の有無をプルダウンより選択してください。" sqref="D14:R14" xr:uid="{B8FCBE16-14A8-4815-8ADD-8DA8FE366B73}">
      <formula1>"有り,無し"</formula1>
    </dataValidation>
    <dataValidation type="list" allowBlank="1" showInputMessage="1" showErrorMessage="1" promptTitle="自家用・事業用の別" prompt="新規登録の自動車検査証の「自家用・事業用の別」に記載されている情報をプルダウンより選択してください。" sqref="D22:R22" xr:uid="{D1FA0DD1-CE1A-483B-AB40-2AC96394E58A}">
      <formula1>"事業用,自家用"</formula1>
    </dataValidation>
    <dataValidation type="list" allowBlank="1" showInputMessage="1" showErrorMessage="1" promptTitle="預金種別" prompt="プルダウンより選択してください。" sqref="D47:R47" xr:uid="{548D0022-E509-4B67-8DB2-79FCF060D414}">
      <formula1>"普通,当座,貯蓄預金,その他"</formula1>
    </dataValidation>
    <dataValidation imeMode="halfKatakana" allowBlank="1" showInputMessage="1" showErrorMessage="1" sqref="D49:R49" xr:uid="{25F8EBEF-317C-4556-BDB9-0307D0F7800E}"/>
    <dataValidation type="list" allowBlank="1" showInputMessage="1" showErrorMessage="1" promptTitle="バッテリーサイズ" prompt="事前登録された補助対象車両情報にバッテリーサイズの記載がある場合はプルダウンより選択してください。" sqref="D28:R28" xr:uid="{0760E97C-0E7A-4DB7-B014-56B720A8000A}">
      <formula1>"S,M"</formula1>
    </dataValidation>
    <dataValidation type="list" allowBlank="1" showInputMessage="1" showErrorMessage="1" promptTitle="型式(ハイフン左側)" prompt="新規登録の自動車検査証に記載されている「型式」のハイフンの左側をプルダウンより選択してください。ただし型式が「不明」のものはこちら側のセルはなにも選択しないでください。" sqref="D27:I27" xr:uid="{20A90397-110B-4572-A6BE-AEFFE22ABADF}">
      <formula1>$BA$58:$BA$61</formula1>
    </dataValidation>
    <dataValidation type="list" allowBlank="1" showInputMessage="1" showErrorMessage="1" promptTitle="車名" prompt="新規登録の自動車検査証に記載されている「車名」をプルダウンより選択してください。ただし、「三菱ふそう」は車検証上「三菱」と記載されていますが、プルダウンは「三菱ふそう」を選択してください。" sqref="D25:R25" xr:uid="{CD63C35E-30F0-406A-B2D7-643B15B769A3}">
      <formula1>$AM$13:$AX$13</formula1>
    </dataValidation>
    <dataValidation type="list" allowBlank="1" showInputMessage="1" showErrorMessage="1" sqref="D26:R26" xr:uid="{81C7DC4C-842E-486B-A395-576F1D75AC53}">
      <formula1>INDIRECT($D$25)</formula1>
    </dataValidation>
    <dataValidation allowBlank="1" showInputMessage="1" showErrorMessage="1" promptTitle="営業所位置" prompt="新規登録の自動車検査証記録事項に記載されている「使用本拠の位置」の住所を入力してください。" sqref="D21:R21" xr:uid="{5A1F61A5-2338-4D94-B670-DB689C5C5A31}"/>
    <dataValidation showInputMessage="1" promptTitle="使用者名義" prompt="新規登録の自動車検査証記録事項に記載されている「使用者」名義を入力してください。" sqref="D19:R19" xr:uid="{F9916A81-B604-4B1F-BF71-7F0377438290}"/>
    <dataValidation type="list" allowBlank="1" showInputMessage="1" showErrorMessage="1" sqref="D29:R29" xr:uid="{5E27B51B-1583-4E1E-9DE4-5D0F7721800F}">
      <formula1>"有り,無し"</formula1>
    </dataValidation>
    <dataValidation type="textLength" imeMode="halfAlpha" operator="equal" allowBlank="1" showInputMessage="1" showErrorMessage="1" promptTitle="申請番号" prompt="交付決定通知に記載されている６桁の申請番号を記入してください。" sqref="D7:R7" xr:uid="{054E33BB-CF6D-4FDC-A2FB-14B2463EBCC7}">
      <formula1>6</formula1>
    </dataValidation>
    <dataValidation type="list" allowBlank="1" showInputMessage="1" showErrorMessage="1" promptTitle="区分" prompt="申請車両の区分をプルダウンより選択してください。" sqref="D16:R16" xr:uid="{5075677A-9C85-4213-8857-55EA21B25D12}">
      <formula1>"軽自動車(バン),軽自動車(トラック),トラクタ,トラック(小型),トラック(中型),トラック(大型)"</formula1>
    </dataValidation>
    <dataValidation type="list" allowBlank="1" showInputMessage="1" promptTitle="所有者名義" prompt="変更登録の自動車検査証記録事項に記載されている「所有者」名義をプルダウンより選択してください。プルダウンリストと異なる場合は手入力してください。" sqref="V15:AJ15" xr:uid="{6CA19CC4-33B2-40C8-8F0E-25E273836A40}">
      <formula1>$D$9</formula1>
    </dataValidation>
    <dataValidation type="list" showInputMessage="1" promptTitle="所有者名義" prompt="新規登録の自動車検査証記録事項に記載されている「所有者」名義をプルダウンより選択してください。プルダウンリストと異なる場合は手入力してください。" sqref="D18:R18" xr:uid="{7B2BA170-8F26-428A-A352-A13EC9E30BF6}">
      <formula1>$D$9</formula1>
    </dataValidation>
    <dataValidation type="list" allowBlank="1" showInputMessage="1" showErrorMessage="1" promptTitle="申請区分" prompt="プルダウンリストより選択" sqref="D8:R8" xr:uid="{E0B3ADE1-740C-4FDE-B2E6-0A7C4610A4AE}">
      <formula1>"買取,リース"</formula1>
    </dataValidation>
    <dataValidation allowBlank="1" showInputMessage="1" showErrorMessage="1" promptTitle="貸渡し先事業者名" prompt="申請区分が「リース」の場合のみ入力してください" sqref="D10:R10" xr:uid="{2C0776BC-8A79-45EB-A3E4-64ED1E4F3C7D}"/>
    <dataValidation type="list" allowBlank="1" showInputMessage="1" showErrorMessage="1" promptTitle="型式(ハイフン右側)" prompt="新規登録の自動車検査証に記載されている「型式」のハイフンの右側をプルダウンより選択してください。型式「不明」のものは「fumei」を選択してください。" sqref="L27:R27" xr:uid="{9FA0F6A8-488E-4E72-96C7-462D9F9B154F}">
      <formula1>$BE$58:$BE$92</formula1>
    </dataValidation>
  </dataValidations>
  <pageMargins left="0.7" right="0.7" top="0.75" bottom="0.75" header="0.3" footer="0.3"/>
  <pageSetup paperSize="9" scale="3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4F2C3-0CF3-4DF4-A117-0BBC2908F3AC}">
  <sheetPr>
    <tabColor rgb="FF0070C0"/>
  </sheetPr>
  <dimension ref="A2:AF68"/>
  <sheetViews>
    <sheetView showGridLines="0" view="pageBreakPreview" zoomScale="106" zoomScaleNormal="100" zoomScaleSheetLayoutView="106" workbookViewId="0">
      <selection activeCell="J5" sqref="J5:AF7"/>
    </sheetView>
  </sheetViews>
  <sheetFormatPr defaultRowHeight="13.5" x14ac:dyDescent="0.4"/>
  <cols>
    <col min="1" max="6" width="2.875" style="1" customWidth="1"/>
    <col min="7" max="8" width="4.125" style="1" customWidth="1"/>
    <col min="9" max="42" width="2.625" style="1" customWidth="1"/>
    <col min="43" max="16384" width="9" style="1"/>
  </cols>
  <sheetData>
    <row r="2" spans="1:32" ht="12.95" customHeight="1" x14ac:dyDescent="0.4">
      <c r="A2" s="219" t="s">
        <v>0</v>
      </c>
      <c r="B2" s="219"/>
      <c r="C2" s="219"/>
      <c r="D2" s="219"/>
      <c r="E2" s="219"/>
      <c r="F2" s="219"/>
      <c r="G2" s="219"/>
      <c r="H2" s="219"/>
      <c r="I2" s="219"/>
      <c r="V2" s="2"/>
      <c r="W2" s="2"/>
      <c r="X2" s="2"/>
      <c r="Y2" s="2"/>
      <c r="Z2" s="2"/>
      <c r="AA2" s="2"/>
      <c r="AB2" s="2"/>
      <c r="AC2" s="2"/>
    </row>
    <row r="3" spans="1:32" ht="12.95" customHeight="1" x14ac:dyDescent="0.4">
      <c r="A3" s="219"/>
      <c r="B3" s="219"/>
      <c r="C3" s="219"/>
      <c r="D3" s="219"/>
      <c r="E3" s="219"/>
      <c r="F3" s="219"/>
      <c r="G3" s="219"/>
      <c r="H3" s="219"/>
      <c r="I3" s="219"/>
      <c r="S3" s="2"/>
      <c r="T3" s="2"/>
      <c r="U3" s="2"/>
      <c r="V3" s="2"/>
      <c r="W3" s="2"/>
      <c r="X3" s="2"/>
      <c r="Y3" s="2"/>
      <c r="Z3" s="2"/>
      <c r="AA3" s="2"/>
      <c r="AB3" s="2"/>
      <c r="AC3" s="2"/>
    </row>
    <row r="4" spans="1:32" ht="17.25" customHeight="1" x14ac:dyDescent="0.4">
      <c r="A4" s="1" t="s">
        <v>1</v>
      </c>
    </row>
    <row r="5" spans="1:32" ht="30" customHeight="1" x14ac:dyDescent="0.4">
      <c r="A5" s="220" t="s">
        <v>2</v>
      </c>
      <c r="B5" s="220"/>
      <c r="C5" s="220"/>
      <c r="D5" s="220"/>
      <c r="E5" s="220"/>
      <c r="F5" s="220"/>
      <c r="G5" s="223" t="s">
        <v>3</v>
      </c>
      <c r="H5" s="223"/>
      <c r="I5" s="223"/>
      <c r="J5" s="226">
        <f>IFERROR(データシート!D19,"")</f>
        <v>0</v>
      </c>
      <c r="K5" s="227"/>
      <c r="L5" s="227"/>
      <c r="M5" s="227"/>
      <c r="N5" s="227"/>
      <c r="O5" s="227"/>
      <c r="P5" s="227"/>
      <c r="Q5" s="227"/>
      <c r="R5" s="227"/>
      <c r="S5" s="227"/>
      <c r="T5" s="227"/>
      <c r="U5" s="227"/>
      <c r="V5" s="227"/>
      <c r="W5" s="227"/>
      <c r="X5" s="227"/>
      <c r="Y5" s="227"/>
      <c r="Z5" s="227"/>
      <c r="AA5" s="227"/>
      <c r="AB5" s="227"/>
      <c r="AC5" s="227"/>
      <c r="AD5" s="227"/>
      <c r="AE5" s="227"/>
      <c r="AF5" s="228"/>
    </row>
    <row r="6" spans="1:32" ht="30" customHeight="1" x14ac:dyDescent="0.4">
      <c r="A6" s="221"/>
      <c r="B6" s="221"/>
      <c r="C6" s="221"/>
      <c r="D6" s="221"/>
      <c r="E6" s="221"/>
      <c r="F6" s="221"/>
      <c r="G6" s="224"/>
      <c r="H6" s="224"/>
      <c r="I6" s="224"/>
      <c r="J6" s="226"/>
      <c r="K6" s="227"/>
      <c r="L6" s="227"/>
      <c r="M6" s="227"/>
      <c r="N6" s="227"/>
      <c r="O6" s="227"/>
      <c r="P6" s="227"/>
      <c r="Q6" s="227"/>
      <c r="R6" s="227"/>
      <c r="S6" s="227"/>
      <c r="T6" s="227"/>
      <c r="U6" s="227"/>
      <c r="V6" s="227"/>
      <c r="W6" s="227"/>
      <c r="X6" s="227"/>
      <c r="Y6" s="227"/>
      <c r="Z6" s="227"/>
      <c r="AA6" s="227"/>
      <c r="AB6" s="227"/>
      <c r="AC6" s="227"/>
      <c r="AD6" s="227"/>
      <c r="AE6" s="227"/>
      <c r="AF6" s="228"/>
    </row>
    <row r="7" spans="1:32" ht="30" customHeight="1" x14ac:dyDescent="0.4">
      <c r="A7" s="222"/>
      <c r="B7" s="222"/>
      <c r="C7" s="222"/>
      <c r="D7" s="222"/>
      <c r="E7" s="222"/>
      <c r="F7" s="222"/>
      <c r="G7" s="225"/>
      <c r="H7" s="225"/>
      <c r="I7" s="225"/>
      <c r="J7" s="226"/>
      <c r="K7" s="227"/>
      <c r="L7" s="227"/>
      <c r="M7" s="227"/>
      <c r="N7" s="227"/>
      <c r="O7" s="227"/>
      <c r="P7" s="227"/>
      <c r="Q7" s="227"/>
      <c r="R7" s="227"/>
      <c r="S7" s="227"/>
      <c r="T7" s="227"/>
      <c r="U7" s="227"/>
      <c r="V7" s="227"/>
      <c r="W7" s="227"/>
      <c r="X7" s="227"/>
      <c r="Y7" s="227"/>
      <c r="Z7" s="227"/>
      <c r="AA7" s="227"/>
      <c r="AB7" s="227"/>
      <c r="AC7" s="227"/>
      <c r="AD7" s="227"/>
      <c r="AE7" s="227"/>
      <c r="AF7" s="228"/>
    </row>
    <row r="8" spans="1:32" ht="24.95" customHeight="1" x14ac:dyDescent="0.4">
      <c r="A8" s="174" t="s">
        <v>4</v>
      </c>
      <c r="B8" s="174"/>
      <c r="C8" s="174"/>
      <c r="D8" s="174"/>
      <c r="E8" s="174"/>
      <c r="F8" s="174"/>
      <c r="G8" s="174"/>
      <c r="H8" s="174"/>
      <c r="I8" s="174"/>
      <c r="J8" s="206">
        <f>IFERROR(IF(データシート!D14="無し",データシート!D20,データシート!V17),"")</f>
        <v>0</v>
      </c>
      <c r="K8" s="207"/>
      <c r="L8" s="207"/>
      <c r="M8" s="207"/>
      <c r="N8" s="207"/>
      <c r="O8" s="207"/>
      <c r="P8" s="207"/>
      <c r="Q8" s="207"/>
      <c r="R8" s="207"/>
      <c r="S8" s="207"/>
      <c r="T8" s="207"/>
      <c r="U8" s="207"/>
      <c r="V8" s="207"/>
      <c r="W8" s="207"/>
      <c r="X8" s="207"/>
      <c r="Y8" s="207"/>
      <c r="Z8" s="207"/>
      <c r="AA8" s="207"/>
      <c r="AB8" s="207"/>
      <c r="AC8" s="207"/>
      <c r="AD8" s="207"/>
      <c r="AE8" s="207"/>
      <c r="AF8" s="208"/>
    </row>
    <row r="9" spans="1:32" ht="24.95" customHeight="1" x14ac:dyDescent="0.4">
      <c r="A9" s="205" t="s">
        <v>5</v>
      </c>
      <c r="B9" s="205"/>
      <c r="C9" s="205"/>
      <c r="D9" s="205"/>
      <c r="E9" s="205"/>
      <c r="F9" s="205"/>
      <c r="G9" s="205"/>
      <c r="H9" s="205"/>
      <c r="I9" s="205"/>
      <c r="J9" s="206">
        <f>IFERROR(データシート!D21,"")</f>
        <v>0</v>
      </c>
      <c r="K9" s="207"/>
      <c r="L9" s="207"/>
      <c r="M9" s="207"/>
      <c r="N9" s="207"/>
      <c r="O9" s="207"/>
      <c r="P9" s="207"/>
      <c r="Q9" s="207"/>
      <c r="R9" s="207"/>
      <c r="S9" s="207"/>
      <c r="T9" s="207"/>
      <c r="U9" s="207"/>
      <c r="V9" s="207"/>
      <c r="W9" s="207"/>
      <c r="X9" s="207"/>
      <c r="Y9" s="207"/>
      <c r="Z9" s="207"/>
      <c r="AA9" s="207"/>
      <c r="AB9" s="207"/>
      <c r="AC9" s="207"/>
      <c r="AD9" s="207"/>
      <c r="AE9" s="207"/>
      <c r="AF9" s="208"/>
    </row>
    <row r="10" spans="1:32" ht="15" customHeight="1" x14ac:dyDescent="0.4">
      <c r="A10" s="209" t="s">
        <v>6</v>
      </c>
      <c r="B10" s="210"/>
      <c r="C10" s="210"/>
      <c r="D10" s="210"/>
      <c r="E10" s="210"/>
      <c r="F10" s="211"/>
      <c r="G10" s="215" t="s">
        <v>7</v>
      </c>
      <c r="H10" s="215"/>
      <c r="I10" s="204" t="str">
        <f>IFERROR(IF(データシート!D15="BEV","〇",""),"")</f>
        <v/>
      </c>
      <c r="J10" s="204"/>
      <c r="K10" s="173" t="s">
        <v>8</v>
      </c>
      <c r="L10" s="173"/>
      <c r="M10" s="173"/>
      <c r="N10" s="173"/>
      <c r="O10" s="173"/>
      <c r="P10" s="173"/>
      <c r="Q10" s="204" t="str">
        <f>IFERROR(IF(データシート!D15="PHEV","〇",""),"")</f>
        <v/>
      </c>
      <c r="R10" s="204"/>
      <c r="S10" s="173" t="s">
        <v>9</v>
      </c>
      <c r="T10" s="173"/>
      <c r="U10" s="173"/>
      <c r="V10" s="173"/>
      <c r="W10" s="173"/>
      <c r="X10" s="173"/>
      <c r="Y10" s="216" t="str">
        <f>IFERROR(IF(データシート!D15="FCV","〇",""),"")</f>
        <v/>
      </c>
      <c r="Z10" s="216"/>
      <c r="AA10" s="173" t="s">
        <v>10</v>
      </c>
      <c r="AB10" s="173"/>
      <c r="AC10" s="173"/>
      <c r="AD10" s="173"/>
      <c r="AE10" s="173"/>
      <c r="AF10" s="173"/>
    </row>
    <row r="11" spans="1:32" ht="15" customHeight="1" x14ac:dyDescent="0.4">
      <c r="A11" s="212"/>
      <c r="B11" s="213"/>
      <c r="C11" s="213"/>
      <c r="D11" s="213"/>
      <c r="E11" s="213"/>
      <c r="F11" s="214"/>
      <c r="G11" s="215"/>
      <c r="H11" s="215"/>
      <c r="I11" s="204"/>
      <c r="J11" s="204"/>
      <c r="K11" s="173"/>
      <c r="L11" s="173"/>
      <c r="M11" s="173"/>
      <c r="N11" s="173"/>
      <c r="O11" s="173"/>
      <c r="P11" s="173"/>
      <c r="Q11" s="204"/>
      <c r="R11" s="204"/>
      <c r="S11" s="173"/>
      <c r="T11" s="173"/>
      <c r="U11" s="173"/>
      <c r="V11" s="173"/>
      <c r="W11" s="173"/>
      <c r="X11" s="173"/>
      <c r="Y11" s="216"/>
      <c r="Z11" s="216"/>
      <c r="AA11" s="173"/>
      <c r="AB11" s="173"/>
      <c r="AC11" s="173"/>
      <c r="AD11" s="173"/>
      <c r="AE11" s="173"/>
      <c r="AF11" s="173"/>
    </row>
    <row r="12" spans="1:32" ht="15" customHeight="1" x14ac:dyDescent="0.4">
      <c r="A12" s="212"/>
      <c r="B12" s="213"/>
      <c r="C12" s="213"/>
      <c r="D12" s="213"/>
      <c r="E12" s="213"/>
      <c r="F12" s="214"/>
      <c r="G12" s="215"/>
      <c r="H12" s="215"/>
      <c r="I12" s="204" t="str">
        <f>IFERROR(IF(データシート!D15="バッテリー交換式電気自動車(改造)","〇",""),"")</f>
        <v/>
      </c>
      <c r="J12" s="204"/>
      <c r="K12" s="217" t="s">
        <v>11</v>
      </c>
      <c r="L12" s="217"/>
      <c r="M12" s="217"/>
      <c r="N12" s="217"/>
      <c r="O12" s="217"/>
      <c r="P12" s="217"/>
      <c r="Q12" s="217"/>
      <c r="R12" s="217"/>
      <c r="S12" s="217"/>
      <c r="T12" s="217"/>
      <c r="U12" s="204" t="str">
        <f>IFERROR(IF(データシート!D15="水素内燃機関型自動車(改造)","〇",""),"")</f>
        <v/>
      </c>
      <c r="V12" s="204"/>
      <c r="W12" s="215" t="s">
        <v>12</v>
      </c>
      <c r="X12" s="215"/>
      <c r="Y12" s="215"/>
      <c r="Z12" s="215"/>
      <c r="AA12" s="215"/>
      <c r="AB12" s="215"/>
      <c r="AC12" s="215"/>
      <c r="AD12" s="215"/>
      <c r="AE12" s="215"/>
      <c r="AF12" s="215"/>
    </row>
    <row r="13" spans="1:32" ht="15" customHeight="1" x14ac:dyDescent="0.4">
      <c r="A13" s="212"/>
      <c r="B13" s="213"/>
      <c r="C13" s="213"/>
      <c r="D13" s="213"/>
      <c r="E13" s="213"/>
      <c r="F13" s="214"/>
      <c r="G13" s="215"/>
      <c r="H13" s="215"/>
      <c r="I13" s="204"/>
      <c r="J13" s="204"/>
      <c r="K13" s="217"/>
      <c r="L13" s="217"/>
      <c r="M13" s="217"/>
      <c r="N13" s="217"/>
      <c r="O13" s="217"/>
      <c r="P13" s="217"/>
      <c r="Q13" s="217"/>
      <c r="R13" s="217"/>
      <c r="S13" s="217"/>
      <c r="T13" s="217"/>
      <c r="U13" s="204"/>
      <c r="V13" s="204"/>
      <c r="W13" s="215"/>
      <c r="X13" s="215"/>
      <c r="Y13" s="215"/>
      <c r="Z13" s="215"/>
      <c r="AA13" s="215"/>
      <c r="AB13" s="215"/>
      <c r="AC13" s="215"/>
      <c r="AD13" s="215"/>
      <c r="AE13" s="215"/>
      <c r="AF13" s="215"/>
    </row>
    <row r="14" spans="1:32" ht="15" customHeight="1" x14ac:dyDescent="0.4">
      <c r="A14" s="212"/>
      <c r="B14" s="213"/>
      <c r="C14" s="213"/>
      <c r="D14" s="213"/>
      <c r="E14" s="213"/>
      <c r="F14" s="214"/>
      <c r="G14" s="218" t="s">
        <v>13</v>
      </c>
      <c r="H14" s="218"/>
      <c r="I14" s="204" t="str">
        <f>IFERROR(IF(データシート!D16="軽自動車(バン)","〇",""),"")</f>
        <v/>
      </c>
      <c r="J14" s="204"/>
      <c r="K14" s="173" t="s">
        <v>14</v>
      </c>
      <c r="L14" s="173"/>
      <c r="M14" s="173"/>
      <c r="N14" s="173"/>
      <c r="O14" s="173"/>
      <c r="P14" s="173"/>
      <c r="Q14" s="204" t="str">
        <f>IFERROR(IF(データシート!D16="軽自動車(トラック)","〇",""),"")</f>
        <v/>
      </c>
      <c r="R14" s="204"/>
      <c r="S14" s="173" t="s">
        <v>15</v>
      </c>
      <c r="T14" s="173"/>
      <c r="U14" s="173"/>
      <c r="V14" s="173"/>
      <c r="W14" s="173"/>
      <c r="X14" s="173"/>
      <c r="Y14" s="204" t="str">
        <f>IFERROR(IF(データシート!D16="トラクタ","〇",""),"")</f>
        <v/>
      </c>
      <c r="Z14" s="204"/>
      <c r="AA14" s="173" t="s">
        <v>16</v>
      </c>
      <c r="AB14" s="173"/>
      <c r="AC14" s="173"/>
      <c r="AD14" s="173"/>
      <c r="AE14" s="173"/>
      <c r="AF14" s="173"/>
    </row>
    <row r="15" spans="1:32" ht="15" customHeight="1" x14ac:dyDescent="0.4">
      <c r="A15" s="212"/>
      <c r="B15" s="213"/>
      <c r="C15" s="213"/>
      <c r="D15" s="213"/>
      <c r="E15" s="213"/>
      <c r="F15" s="214"/>
      <c r="G15" s="218"/>
      <c r="H15" s="218"/>
      <c r="I15" s="204"/>
      <c r="J15" s="204"/>
      <c r="K15" s="173"/>
      <c r="L15" s="173"/>
      <c r="M15" s="173"/>
      <c r="N15" s="173"/>
      <c r="O15" s="173"/>
      <c r="P15" s="173"/>
      <c r="Q15" s="204"/>
      <c r="R15" s="204"/>
      <c r="S15" s="173"/>
      <c r="T15" s="173"/>
      <c r="U15" s="173"/>
      <c r="V15" s="173"/>
      <c r="W15" s="173"/>
      <c r="X15" s="173"/>
      <c r="Y15" s="204"/>
      <c r="Z15" s="204"/>
      <c r="AA15" s="173"/>
      <c r="AB15" s="173"/>
      <c r="AC15" s="173"/>
      <c r="AD15" s="173"/>
      <c r="AE15" s="173"/>
      <c r="AF15" s="173"/>
    </row>
    <row r="16" spans="1:32" ht="15" customHeight="1" x14ac:dyDescent="0.4">
      <c r="A16" s="212"/>
      <c r="B16" s="213"/>
      <c r="C16" s="213"/>
      <c r="D16" s="213"/>
      <c r="E16" s="213"/>
      <c r="F16" s="214"/>
      <c r="G16" s="218"/>
      <c r="H16" s="218"/>
      <c r="I16" s="204" t="str">
        <f>IFERROR(IF(データシート!D16="トラック(小型)","〇",""),"")</f>
        <v/>
      </c>
      <c r="J16" s="204"/>
      <c r="K16" s="173" t="s">
        <v>17</v>
      </c>
      <c r="L16" s="173"/>
      <c r="M16" s="173"/>
      <c r="N16" s="173"/>
      <c r="O16" s="173"/>
      <c r="P16" s="173"/>
      <c r="Q16" s="204" t="str">
        <f>IFERROR(IF(データシート!D16="トラック(中型)","〇",""),"")</f>
        <v/>
      </c>
      <c r="R16" s="204"/>
      <c r="S16" s="173" t="s">
        <v>18</v>
      </c>
      <c r="T16" s="173"/>
      <c r="U16" s="173"/>
      <c r="V16" s="173"/>
      <c r="W16" s="173"/>
      <c r="X16" s="173"/>
      <c r="Y16" s="204" t="str">
        <f>IFERROR(IF(データシート!D16="トラック(大型)","〇",""),"")</f>
        <v/>
      </c>
      <c r="Z16" s="204"/>
      <c r="AA16" s="173" t="s">
        <v>19</v>
      </c>
      <c r="AB16" s="173"/>
      <c r="AC16" s="173"/>
      <c r="AD16" s="173"/>
      <c r="AE16" s="173"/>
      <c r="AF16" s="173"/>
    </row>
    <row r="17" spans="1:32" ht="15" customHeight="1" x14ac:dyDescent="0.4">
      <c r="A17" s="212"/>
      <c r="B17" s="213"/>
      <c r="C17" s="213"/>
      <c r="D17" s="213"/>
      <c r="E17" s="213"/>
      <c r="F17" s="214"/>
      <c r="G17" s="218"/>
      <c r="H17" s="218"/>
      <c r="I17" s="204"/>
      <c r="J17" s="204"/>
      <c r="K17" s="173"/>
      <c r="L17" s="173"/>
      <c r="M17" s="173"/>
      <c r="N17" s="173"/>
      <c r="O17" s="173"/>
      <c r="P17" s="173"/>
      <c r="Q17" s="204"/>
      <c r="R17" s="204"/>
      <c r="S17" s="173"/>
      <c r="T17" s="173"/>
      <c r="U17" s="173"/>
      <c r="V17" s="173"/>
      <c r="W17" s="173"/>
      <c r="X17" s="173"/>
      <c r="Y17" s="204"/>
      <c r="Z17" s="204"/>
      <c r="AA17" s="173"/>
      <c r="AB17" s="173"/>
      <c r="AC17" s="173"/>
      <c r="AD17" s="173"/>
      <c r="AE17" s="173"/>
      <c r="AF17" s="173"/>
    </row>
    <row r="18" spans="1:32" ht="12.95" customHeight="1" x14ac:dyDescent="0.4">
      <c r="A18" s="212"/>
      <c r="B18" s="213"/>
      <c r="C18" s="213"/>
      <c r="D18" s="213"/>
      <c r="E18" s="213"/>
      <c r="F18" s="214"/>
      <c r="G18" s="195" t="s">
        <v>20</v>
      </c>
      <c r="H18" s="196"/>
      <c r="I18" s="196"/>
      <c r="J18" s="197"/>
      <c r="K18" s="177" t="str">
        <f>IFERROR(データシート!D23&amp;" "&amp;データシート!H23&amp;" "&amp;データシート!L23&amp;" "&amp;データシート!O23,"")</f>
        <v xml:space="preserve">   </v>
      </c>
      <c r="L18" s="165"/>
      <c r="M18" s="165"/>
      <c r="N18" s="165"/>
      <c r="O18" s="165"/>
      <c r="P18" s="165"/>
      <c r="Q18" s="165"/>
      <c r="R18" s="165"/>
      <c r="S18" s="165"/>
      <c r="T18" s="165"/>
      <c r="U18" s="165"/>
      <c r="V18" s="165"/>
      <c r="W18" s="165"/>
      <c r="X18" s="165"/>
      <c r="Y18" s="165"/>
      <c r="Z18" s="165"/>
      <c r="AA18" s="165"/>
      <c r="AB18" s="165"/>
      <c r="AC18" s="165"/>
      <c r="AD18" s="165"/>
      <c r="AE18" s="165"/>
      <c r="AF18" s="166"/>
    </row>
    <row r="19" spans="1:32" ht="12.95" customHeight="1" x14ac:dyDescent="0.4">
      <c r="A19" s="212"/>
      <c r="B19" s="213"/>
      <c r="C19" s="213"/>
      <c r="D19" s="213"/>
      <c r="E19" s="213"/>
      <c r="F19" s="214"/>
      <c r="G19" s="201"/>
      <c r="H19" s="202"/>
      <c r="I19" s="202"/>
      <c r="J19" s="203"/>
      <c r="K19" s="179"/>
      <c r="L19" s="180"/>
      <c r="M19" s="180"/>
      <c r="N19" s="180"/>
      <c r="O19" s="180"/>
      <c r="P19" s="180"/>
      <c r="Q19" s="180"/>
      <c r="R19" s="180"/>
      <c r="S19" s="180"/>
      <c r="T19" s="180"/>
      <c r="U19" s="180"/>
      <c r="V19" s="180"/>
      <c r="W19" s="180"/>
      <c r="X19" s="180"/>
      <c r="Y19" s="180"/>
      <c r="Z19" s="180"/>
      <c r="AA19" s="180"/>
      <c r="AB19" s="180"/>
      <c r="AC19" s="180"/>
      <c r="AD19" s="180"/>
      <c r="AE19" s="180"/>
      <c r="AF19" s="194"/>
    </row>
    <row r="20" spans="1:32" ht="12.95" customHeight="1" x14ac:dyDescent="0.4">
      <c r="A20" s="212"/>
      <c r="B20" s="213"/>
      <c r="C20" s="213"/>
      <c r="D20" s="213"/>
      <c r="E20" s="213"/>
      <c r="F20" s="214"/>
      <c r="G20" s="195" t="s">
        <v>21</v>
      </c>
      <c r="H20" s="196"/>
      <c r="I20" s="196"/>
      <c r="J20" s="197"/>
      <c r="K20" s="177">
        <f>IFERROR(データシート!D24,"")</f>
        <v>0</v>
      </c>
      <c r="L20" s="165"/>
      <c r="M20" s="165"/>
      <c r="N20" s="165"/>
      <c r="O20" s="165"/>
      <c r="P20" s="165"/>
      <c r="Q20" s="165"/>
      <c r="R20" s="165"/>
      <c r="S20" s="165"/>
      <c r="T20" s="165"/>
      <c r="U20" s="165"/>
      <c r="V20" s="165"/>
      <c r="W20" s="165"/>
      <c r="X20" s="165"/>
      <c r="Y20" s="165"/>
      <c r="Z20" s="165"/>
      <c r="AA20" s="165"/>
      <c r="AB20" s="165"/>
      <c r="AC20" s="165"/>
      <c r="AD20" s="165"/>
      <c r="AE20" s="165"/>
      <c r="AF20" s="166"/>
    </row>
    <row r="21" spans="1:32" ht="12.95" customHeight="1" x14ac:dyDescent="0.4">
      <c r="A21" s="212"/>
      <c r="B21" s="213"/>
      <c r="C21" s="213"/>
      <c r="D21" s="213"/>
      <c r="E21" s="213"/>
      <c r="F21" s="214"/>
      <c r="G21" s="201"/>
      <c r="H21" s="202"/>
      <c r="I21" s="202"/>
      <c r="J21" s="203"/>
      <c r="K21" s="179"/>
      <c r="L21" s="180"/>
      <c r="M21" s="180"/>
      <c r="N21" s="180"/>
      <c r="O21" s="180"/>
      <c r="P21" s="180"/>
      <c r="Q21" s="180"/>
      <c r="R21" s="180"/>
      <c r="S21" s="180"/>
      <c r="T21" s="180"/>
      <c r="U21" s="180"/>
      <c r="V21" s="180"/>
      <c r="W21" s="180"/>
      <c r="X21" s="180"/>
      <c r="Y21" s="180"/>
      <c r="Z21" s="180"/>
      <c r="AA21" s="180"/>
      <c r="AB21" s="180"/>
      <c r="AC21" s="180"/>
      <c r="AD21" s="180"/>
      <c r="AE21" s="180"/>
      <c r="AF21" s="194"/>
    </row>
    <row r="22" spans="1:32" ht="12.95" customHeight="1" x14ac:dyDescent="0.4">
      <c r="A22" s="212"/>
      <c r="B22" s="213"/>
      <c r="C22" s="213"/>
      <c r="D22" s="213"/>
      <c r="E22" s="213"/>
      <c r="F22" s="214"/>
      <c r="G22" s="177" t="s">
        <v>22</v>
      </c>
      <c r="H22" s="165"/>
      <c r="I22" s="165"/>
      <c r="J22" s="166"/>
      <c r="K22" s="177">
        <f>IFERROR(データシート!D25,"")</f>
        <v>0</v>
      </c>
      <c r="L22" s="165"/>
      <c r="M22" s="165"/>
      <c r="N22" s="165"/>
      <c r="O22" s="165"/>
      <c r="P22" s="165"/>
      <c r="Q22" s="165"/>
      <c r="R22" s="165"/>
      <c r="S22" s="165"/>
      <c r="T22" s="165"/>
      <c r="U22" s="165"/>
      <c r="V22" s="165"/>
      <c r="W22" s="165"/>
      <c r="X22" s="165"/>
      <c r="Y22" s="165"/>
      <c r="Z22" s="165"/>
      <c r="AA22" s="165"/>
      <c r="AB22" s="165"/>
      <c r="AC22" s="165"/>
      <c r="AD22" s="165"/>
      <c r="AE22" s="165"/>
      <c r="AF22" s="166"/>
    </row>
    <row r="23" spans="1:32" ht="12.95" customHeight="1" x14ac:dyDescent="0.4">
      <c r="A23" s="212"/>
      <c r="B23" s="213"/>
      <c r="C23" s="213"/>
      <c r="D23" s="213"/>
      <c r="E23" s="213"/>
      <c r="F23" s="214"/>
      <c r="G23" s="178"/>
      <c r="H23" s="167"/>
      <c r="I23" s="167"/>
      <c r="J23" s="168"/>
      <c r="K23" s="179"/>
      <c r="L23" s="180"/>
      <c r="M23" s="180"/>
      <c r="N23" s="180"/>
      <c r="O23" s="180"/>
      <c r="P23" s="180"/>
      <c r="Q23" s="180"/>
      <c r="R23" s="180"/>
      <c r="S23" s="180"/>
      <c r="T23" s="180"/>
      <c r="U23" s="180"/>
      <c r="V23" s="180"/>
      <c r="W23" s="180"/>
      <c r="X23" s="180"/>
      <c r="Y23" s="180"/>
      <c r="Z23" s="180"/>
      <c r="AA23" s="180"/>
      <c r="AB23" s="180"/>
      <c r="AC23" s="180"/>
      <c r="AD23" s="180"/>
      <c r="AE23" s="180"/>
      <c r="AF23" s="194"/>
    </row>
    <row r="24" spans="1:32" ht="12.95" customHeight="1" x14ac:dyDescent="0.4">
      <c r="A24" s="212"/>
      <c r="B24" s="213"/>
      <c r="C24" s="213"/>
      <c r="D24" s="213"/>
      <c r="E24" s="213"/>
      <c r="F24" s="214"/>
      <c r="G24" s="177" t="s">
        <v>23</v>
      </c>
      <c r="H24" s="165"/>
      <c r="I24" s="165"/>
      <c r="J24" s="166"/>
      <c r="K24" s="177">
        <f>IFERROR(データシート!D26,"")</f>
        <v>0</v>
      </c>
      <c r="L24" s="165"/>
      <c r="M24" s="165"/>
      <c r="N24" s="165"/>
      <c r="O24" s="165"/>
      <c r="P24" s="165"/>
      <c r="Q24" s="165"/>
      <c r="R24" s="165"/>
      <c r="S24" s="165"/>
      <c r="T24" s="165"/>
      <c r="U24" s="165"/>
      <c r="V24" s="165"/>
      <c r="W24" s="165"/>
      <c r="X24" s="165"/>
      <c r="Y24" s="165"/>
      <c r="Z24" s="165"/>
      <c r="AA24" s="165"/>
      <c r="AB24" s="165"/>
      <c r="AC24" s="165"/>
      <c r="AD24" s="165"/>
      <c r="AE24" s="165"/>
      <c r="AF24" s="166"/>
    </row>
    <row r="25" spans="1:32" ht="12.95" customHeight="1" x14ac:dyDescent="0.4">
      <c r="A25" s="212"/>
      <c r="B25" s="213"/>
      <c r="C25" s="213"/>
      <c r="D25" s="213"/>
      <c r="E25" s="213"/>
      <c r="F25" s="214"/>
      <c r="G25" s="178"/>
      <c r="H25" s="167"/>
      <c r="I25" s="167"/>
      <c r="J25" s="168"/>
      <c r="K25" s="179"/>
      <c r="L25" s="180"/>
      <c r="M25" s="180"/>
      <c r="N25" s="180"/>
      <c r="O25" s="180"/>
      <c r="P25" s="180"/>
      <c r="Q25" s="180"/>
      <c r="R25" s="180"/>
      <c r="S25" s="180"/>
      <c r="T25" s="180"/>
      <c r="U25" s="180"/>
      <c r="V25" s="180"/>
      <c r="W25" s="180"/>
      <c r="X25" s="180"/>
      <c r="Y25" s="180"/>
      <c r="Z25" s="180"/>
      <c r="AA25" s="180"/>
      <c r="AB25" s="180"/>
      <c r="AC25" s="180"/>
      <c r="AD25" s="180"/>
      <c r="AE25" s="180"/>
      <c r="AF25" s="194"/>
    </row>
    <row r="26" spans="1:32" ht="12.95" customHeight="1" x14ac:dyDescent="0.4">
      <c r="A26" s="212"/>
      <c r="B26" s="213"/>
      <c r="C26" s="213"/>
      <c r="D26" s="213"/>
      <c r="E26" s="213"/>
      <c r="F26" s="214"/>
      <c r="G26" s="182" t="s">
        <v>24</v>
      </c>
      <c r="H26" s="183"/>
      <c r="I26" s="183"/>
      <c r="J26" s="184"/>
      <c r="K26" s="177">
        <f>IFERROR(データシート!D27,"")</f>
        <v>0</v>
      </c>
      <c r="L26" s="165"/>
      <c r="M26" s="165"/>
      <c r="N26" s="165"/>
      <c r="O26" s="165" t="s">
        <v>25</v>
      </c>
      <c r="P26" s="165">
        <f>IFERROR(データシート!L27,"")</f>
        <v>0</v>
      </c>
      <c r="Q26" s="165"/>
      <c r="R26" s="165"/>
      <c r="S26" s="165"/>
      <c r="T26" s="166"/>
      <c r="U26" s="188" t="s">
        <v>26</v>
      </c>
      <c r="V26" s="189"/>
      <c r="W26" s="189"/>
      <c r="X26" s="189"/>
      <c r="Y26" s="189"/>
      <c r="Z26" s="190"/>
      <c r="AA26" s="165">
        <f>IFERROR(データシート!D28,"")</f>
        <v>0</v>
      </c>
      <c r="AB26" s="165"/>
      <c r="AC26" s="165"/>
      <c r="AD26" s="165"/>
      <c r="AE26" s="165"/>
      <c r="AF26" s="166"/>
    </row>
    <row r="27" spans="1:32" ht="12.95" customHeight="1" x14ac:dyDescent="0.4">
      <c r="A27" s="212"/>
      <c r="B27" s="213"/>
      <c r="C27" s="213"/>
      <c r="D27" s="213"/>
      <c r="E27" s="213"/>
      <c r="F27" s="214"/>
      <c r="G27" s="185"/>
      <c r="H27" s="186"/>
      <c r="I27" s="186"/>
      <c r="J27" s="187"/>
      <c r="K27" s="178"/>
      <c r="L27" s="167"/>
      <c r="M27" s="167"/>
      <c r="N27" s="167"/>
      <c r="O27" s="167"/>
      <c r="P27" s="167"/>
      <c r="Q27" s="167"/>
      <c r="R27" s="167"/>
      <c r="S27" s="167"/>
      <c r="T27" s="168"/>
      <c r="U27" s="191"/>
      <c r="V27" s="192"/>
      <c r="W27" s="192"/>
      <c r="X27" s="192"/>
      <c r="Y27" s="192"/>
      <c r="Z27" s="193"/>
      <c r="AA27" s="167"/>
      <c r="AB27" s="167"/>
      <c r="AC27" s="167"/>
      <c r="AD27" s="167"/>
      <c r="AE27" s="167"/>
      <c r="AF27" s="168"/>
    </row>
    <row r="28" spans="1:32" ht="15" customHeight="1" x14ac:dyDescent="0.4">
      <c r="A28" s="212"/>
      <c r="B28" s="213"/>
      <c r="C28" s="213"/>
      <c r="D28" s="213"/>
      <c r="E28" s="213"/>
      <c r="F28" s="214"/>
      <c r="G28" s="177" t="s">
        <v>27</v>
      </c>
      <c r="H28" s="165"/>
      <c r="I28" s="165"/>
      <c r="J28" s="165"/>
      <c r="K28" s="165"/>
      <c r="L28" s="166"/>
      <c r="M28" s="177" t="str">
        <f>IFERROR(IF(データシート!D29="有り","〇",""),"")</f>
        <v/>
      </c>
      <c r="N28" s="166"/>
      <c r="O28" s="195" t="s">
        <v>28</v>
      </c>
      <c r="P28" s="196"/>
      <c r="Q28" s="196"/>
      <c r="R28" s="196"/>
      <c r="S28" s="196"/>
      <c r="T28" s="196"/>
      <c r="U28" s="196"/>
      <c r="V28" s="197"/>
      <c r="W28" s="177" t="str">
        <f>IFERROR(IF(データシート!D29="無し","〇",""),"")</f>
        <v/>
      </c>
      <c r="X28" s="166"/>
      <c r="Y28" s="195" t="s">
        <v>29</v>
      </c>
      <c r="Z28" s="196"/>
      <c r="AA28" s="196"/>
      <c r="AB28" s="196"/>
      <c r="AC28" s="196"/>
      <c r="AD28" s="196"/>
      <c r="AE28" s="196"/>
      <c r="AF28" s="197"/>
    </row>
    <row r="29" spans="1:32" ht="15" customHeight="1" x14ac:dyDescent="0.4">
      <c r="A29" s="212"/>
      <c r="B29" s="213"/>
      <c r="C29" s="213"/>
      <c r="D29" s="213"/>
      <c r="E29" s="213"/>
      <c r="F29" s="214"/>
      <c r="G29" s="179"/>
      <c r="H29" s="180"/>
      <c r="I29" s="180"/>
      <c r="J29" s="180"/>
      <c r="K29" s="180"/>
      <c r="L29" s="194"/>
      <c r="M29" s="179"/>
      <c r="N29" s="194"/>
      <c r="O29" s="198"/>
      <c r="P29" s="199"/>
      <c r="Q29" s="199"/>
      <c r="R29" s="199"/>
      <c r="S29" s="199"/>
      <c r="T29" s="199"/>
      <c r="U29" s="199"/>
      <c r="V29" s="200"/>
      <c r="W29" s="179"/>
      <c r="X29" s="194"/>
      <c r="Y29" s="198"/>
      <c r="Z29" s="199"/>
      <c r="AA29" s="199"/>
      <c r="AB29" s="199"/>
      <c r="AC29" s="199"/>
      <c r="AD29" s="199"/>
      <c r="AE29" s="199"/>
      <c r="AF29" s="200"/>
    </row>
    <row r="30" spans="1:32" ht="15" customHeight="1" x14ac:dyDescent="0.4">
      <c r="A30" s="173" t="s">
        <v>30</v>
      </c>
      <c r="B30" s="173"/>
      <c r="C30" s="173"/>
      <c r="D30" s="173"/>
      <c r="E30" s="173"/>
      <c r="F30" s="173"/>
      <c r="G30" s="173"/>
      <c r="H30" s="173"/>
      <c r="I30" s="173"/>
      <c r="J30" s="173"/>
      <c r="K30" s="173"/>
      <c r="L30" s="173"/>
      <c r="M30" s="173"/>
      <c r="N30" s="173"/>
      <c r="O30" s="173"/>
      <c r="P30" s="173"/>
      <c r="Q30" s="173"/>
      <c r="R30" s="173"/>
      <c r="S30" s="173"/>
      <c r="T30" s="173"/>
      <c r="U30" s="173"/>
      <c r="V30" s="173"/>
      <c r="W30" s="181">
        <f>IFERROR(データシート!D17,"")</f>
        <v>0</v>
      </c>
      <c r="X30" s="181"/>
      <c r="Y30" s="181"/>
      <c r="Z30" s="181"/>
      <c r="AA30" s="181"/>
      <c r="AB30" s="181"/>
      <c r="AC30" s="181"/>
      <c r="AD30" s="181"/>
      <c r="AE30" s="181"/>
      <c r="AF30" s="181"/>
    </row>
    <row r="31" spans="1:32" ht="15" customHeight="1" x14ac:dyDescent="0.4">
      <c r="A31" s="173"/>
      <c r="B31" s="173"/>
      <c r="C31" s="173"/>
      <c r="D31" s="173"/>
      <c r="E31" s="173"/>
      <c r="F31" s="173"/>
      <c r="G31" s="173"/>
      <c r="H31" s="173"/>
      <c r="I31" s="173"/>
      <c r="J31" s="173"/>
      <c r="K31" s="173"/>
      <c r="L31" s="173"/>
      <c r="M31" s="173"/>
      <c r="N31" s="173"/>
      <c r="O31" s="173"/>
      <c r="P31" s="173"/>
      <c r="Q31" s="173"/>
      <c r="R31" s="173"/>
      <c r="S31" s="173"/>
      <c r="T31" s="173"/>
      <c r="U31" s="173"/>
      <c r="V31" s="173"/>
      <c r="W31" s="181"/>
      <c r="X31" s="181"/>
      <c r="Y31" s="181"/>
      <c r="Z31" s="181"/>
      <c r="AA31" s="181"/>
      <c r="AB31" s="181"/>
      <c r="AC31" s="181"/>
      <c r="AD31" s="181"/>
      <c r="AE31" s="181"/>
      <c r="AF31" s="181"/>
    </row>
    <row r="32" spans="1:32" ht="9.9499999999999993" customHeight="1" x14ac:dyDescent="0.4">
      <c r="A32" s="173" t="s">
        <v>31</v>
      </c>
      <c r="B32" s="173"/>
      <c r="C32" s="173"/>
      <c r="D32" s="173"/>
      <c r="E32" s="173"/>
      <c r="F32" s="173"/>
      <c r="G32" s="173"/>
      <c r="H32" s="173"/>
      <c r="I32" s="173"/>
      <c r="J32" s="173"/>
      <c r="K32" s="173"/>
      <c r="L32" s="173"/>
      <c r="M32" s="173"/>
      <c r="N32" s="173"/>
      <c r="O32" s="173"/>
      <c r="P32" s="173"/>
      <c r="Q32" s="173"/>
      <c r="R32" s="173"/>
      <c r="S32" s="173"/>
      <c r="T32" s="173"/>
      <c r="U32" s="173"/>
      <c r="V32" s="173"/>
      <c r="W32" s="173" t="s">
        <v>32</v>
      </c>
      <c r="X32" s="173"/>
      <c r="Y32" s="173"/>
      <c r="Z32" s="173"/>
      <c r="AA32" s="173"/>
      <c r="AB32" s="173"/>
      <c r="AC32" s="173"/>
      <c r="AD32" s="173"/>
      <c r="AE32" s="173"/>
      <c r="AF32" s="173"/>
    </row>
    <row r="33" spans="1:32" ht="9.9499999999999993" customHeight="1" x14ac:dyDescent="0.4">
      <c r="A33" s="173"/>
      <c r="B33" s="173"/>
      <c r="C33" s="173"/>
      <c r="D33" s="173"/>
      <c r="E33" s="173"/>
      <c r="F33" s="173"/>
      <c r="G33" s="173"/>
      <c r="H33" s="173"/>
      <c r="I33" s="173"/>
      <c r="J33" s="173"/>
      <c r="K33" s="173"/>
      <c r="L33" s="173"/>
      <c r="M33" s="173"/>
      <c r="N33" s="173"/>
      <c r="O33" s="173"/>
      <c r="P33" s="173"/>
      <c r="Q33" s="173"/>
      <c r="R33" s="173"/>
      <c r="S33" s="173"/>
      <c r="T33" s="173"/>
      <c r="U33" s="173"/>
      <c r="V33" s="173"/>
      <c r="W33" s="173"/>
      <c r="X33" s="173"/>
      <c r="Y33" s="173"/>
      <c r="Z33" s="173"/>
      <c r="AA33" s="173"/>
      <c r="AB33" s="173"/>
      <c r="AC33" s="173"/>
      <c r="AD33" s="173"/>
      <c r="AE33" s="173"/>
      <c r="AF33" s="173"/>
    </row>
    <row r="34" spans="1:32" ht="20.100000000000001" customHeight="1" x14ac:dyDescent="0.4">
      <c r="A34" s="169" t="s">
        <v>33</v>
      </c>
      <c r="B34" s="169"/>
      <c r="C34" s="169"/>
      <c r="D34" s="169"/>
      <c r="E34" s="169"/>
      <c r="F34" s="169"/>
      <c r="G34" s="169"/>
      <c r="H34" s="169"/>
      <c r="I34" s="169"/>
      <c r="J34" s="169"/>
      <c r="K34" s="169"/>
      <c r="L34" s="169"/>
      <c r="M34" s="169"/>
      <c r="N34" s="169"/>
      <c r="O34" s="169"/>
      <c r="P34" s="169"/>
      <c r="Q34" s="169"/>
      <c r="R34" s="169"/>
      <c r="S34" s="169"/>
      <c r="T34" s="169"/>
      <c r="U34" s="169"/>
      <c r="V34" s="169"/>
      <c r="W34" s="175">
        <f>IFERROR(データシート!D30,"")</f>
        <v>0</v>
      </c>
      <c r="X34" s="175"/>
      <c r="Y34" s="175"/>
      <c r="Z34" s="175"/>
      <c r="AA34" s="175"/>
      <c r="AB34" s="175"/>
      <c r="AC34" s="175"/>
      <c r="AD34" s="176"/>
      <c r="AE34" s="172" t="s">
        <v>34</v>
      </c>
      <c r="AF34" s="173"/>
    </row>
    <row r="35" spans="1:32" ht="20.100000000000001" customHeight="1" x14ac:dyDescent="0.4">
      <c r="A35" s="169"/>
      <c r="B35" s="169"/>
      <c r="C35" s="169"/>
      <c r="D35" s="169"/>
      <c r="E35" s="169"/>
      <c r="F35" s="169"/>
      <c r="G35" s="169"/>
      <c r="H35" s="169"/>
      <c r="I35" s="169"/>
      <c r="J35" s="169"/>
      <c r="K35" s="169"/>
      <c r="L35" s="169"/>
      <c r="M35" s="169"/>
      <c r="N35" s="169"/>
      <c r="O35" s="169"/>
      <c r="P35" s="169"/>
      <c r="Q35" s="169"/>
      <c r="R35" s="169"/>
      <c r="S35" s="169"/>
      <c r="T35" s="169"/>
      <c r="U35" s="169"/>
      <c r="V35" s="169"/>
      <c r="W35" s="175"/>
      <c r="X35" s="175"/>
      <c r="Y35" s="175"/>
      <c r="Z35" s="175"/>
      <c r="AA35" s="175"/>
      <c r="AB35" s="175"/>
      <c r="AC35" s="175"/>
      <c r="AD35" s="176"/>
      <c r="AE35" s="172"/>
      <c r="AF35" s="173"/>
    </row>
    <row r="36" spans="1:32" ht="20.100000000000001" customHeight="1" x14ac:dyDescent="0.4">
      <c r="A36" s="169" t="s">
        <v>35</v>
      </c>
      <c r="B36" s="169"/>
      <c r="C36" s="169"/>
      <c r="D36" s="169"/>
      <c r="E36" s="169"/>
      <c r="F36" s="169"/>
      <c r="G36" s="169"/>
      <c r="H36" s="169"/>
      <c r="I36" s="169"/>
      <c r="J36" s="169"/>
      <c r="K36" s="169"/>
      <c r="L36" s="169"/>
      <c r="M36" s="169"/>
      <c r="N36" s="169"/>
      <c r="O36" s="169"/>
      <c r="P36" s="169"/>
      <c r="Q36" s="169"/>
      <c r="R36" s="169"/>
      <c r="S36" s="169"/>
      <c r="T36" s="169"/>
      <c r="U36" s="169"/>
      <c r="V36" s="169"/>
      <c r="W36" s="170">
        <f>IFERROR(データシート!D31,"")</f>
        <v>0</v>
      </c>
      <c r="X36" s="170"/>
      <c r="Y36" s="170"/>
      <c r="Z36" s="170"/>
      <c r="AA36" s="170"/>
      <c r="AB36" s="170"/>
      <c r="AC36" s="170"/>
      <c r="AD36" s="171"/>
      <c r="AE36" s="172" t="s">
        <v>34</v>
      </c>
      <c r="AF36" s="173"/>
    </row>
    <row r="37" spans="1:32" ht="20.100000000000001" customHeight="1" x14ac:dyDescent="0.4">
      <c r="A37" s="169"/>
      <c r="B37" s="169"/>
      <c r="C37" s="169"/>
      <c r="D37" s="169"/>
      <c r="E37" s="169"/>
      <c r="F37" s="169"/>
      <c r="G37" s="169"/>
      <c r="H37" s="169"/>
      <c r="I37" s="169"/>
      <c r="J37" s="169"/>
      <c r="K37" s="169"/>
      <c r="L37" s="169"/>
      <c r="M37" s="169"/>
      <c r="N37" s="169"/>
      <c r="O37" s="169"/>
      <c r="P37" s="169"/>
      <c r="Q37" s="169"/>
      <c r="R37" s="169"/>
      <c r="S37" s="169"/>
      <c r="T37" s="169"/>
      <c r="U37" s="169"/>
      <c r="V37" s="169"/>
      <c r="W37" s="170"/>
      <c r="X37" s="170"/>
      <c r="Y37" s="170"/>
      <c r="Z37" s="170"/>
      <c r="AA37" s="170"/>
      <c r="AB37" s="170"/>
      <c r="AC37" s="170"/>
      <c r="AD37" s="171"/>
      <c r="AE37" s="172"/>
      <c r="AF37" s="173"/>
    </row>
    <row r="38" spans="1:32" s="3" customFormat="1" ht="20.100000000000001" customHeight="1" x14ac:dyDescent="0.4">
      <c r="A38" s="169" t="s">
        <v>36</v>
      </c>
      <c r="B38" s="169"/>
      <c r="C38" s="169"/>
      <c r="D38" s="169"/>
      <c r="E38" s="169"/>
      <c r="F38" s="169"/>
      <c r="G38" s="169"/>
      <c r="H38" s="169"/>
      <c r="I38" s="169"/>
      <c r="J38" s="169"/>
      <c r="K38" s="169"/>
      <c r="L38" s="169"/>
      <c r="M38" s="169"/>
      <c r="N38" s="169"/>
      <c r="O38" s="169"/>
      <c r="P38" s="169"/>
      <c r="Q38" s="169"/>
      <c r="R38" s="169"/>
      <c r="S38" s="169"/>
      <c r="T38" s="169"/>
      <c r="U38" s="169"/>
      <c r="V38" s="169"/>
      <c r="W38" s="170">
        <f>IFERROR(データシート!D33,"")</f>
        <v>0</v>
      </c>
      <c r="X38" s="170"/>
      <c r="Y38" s="170"/>
      <c r="Z38" s="170"/>
      <c r="AA38" s="170"/>
      <c r="AB38" s="170"/>
      <c r="AC38" s="170"/>
      <c r="AD38" s="171"/>
      <c r="AE38" s="172" t="s">
        <v>34</v>
      </c>
      <c r="AF38" s="173"/>
    </row>
    <row r="39" spans="1:32" s="3" customFormat="1" ht="20.100000000000001" customHeight="1" x14ac:dyDescent="0.4">
      <c r="A39" s="169"/>
      <c r="B39" s="169"/>
      <c r="C39" s="169"/>
      <c r="D39" s="169"/>
      <c r="E39" s="169"/>
      <c r="F39" s="169"/>
      <c r="G39" s="169"/>
      <c r="H39" s="169"/>
      <c r="I39" s="169"/>
      <c r="J39" s="169"/>
      <c r="K39" s="169"/>
      <c r="L39" s="169"/>
      <c r="M39" s="169"/>
      <c r="N39" s="169"/>
      <c r="O39" s="169"/>
      <c r="P39" s="169"/>
      <c r="Q39" s="169"/>
      <c r="R39" s="169"/>
      <c r="S39" s="169"/>
      <c r="T39" s="169"/>
      <c r="U39" s="169"/>
      <c r="V39" s="169"/>
      <c r="W39" s="170"/>
      <c r="X39" s="170"/>
      <c r="Y39" s="170"/>
      <c r="Z39" s="170"/>
      <c r="AA39" s="170"/>
      <c r="AB39" s="170"/>
      <c r="AC39" s="170"/>
      <c r="AD39" s="171"/>
      <c r="AE39" s="172"/>
      <c r="AF39" s="173"/>
    </row>
    <row r="40" spans="1:32" ht="20.100000000000001" customHeight="1" x14ac:dyDescent="0.4">
      <c r="A40" s="169" t="s">
        <v>37</v>
      </c>
      <c r="B40" s="169"/>
      <c r="C40" s="169"/>
      <c r="D40" s="169"/>
      <c r="E40" s="169"/>
      <c r="F40" s="169"/>
      <c r="G40" s="169"/>
      <c r="H40" s="169"/>
      <c r="I40" s="169"/>
      <c r="J40" s="169"/>
      <c r="K40" s="169"/>
      <c r="L40" s="169"/>
      <c r="M40" s="169"/>
      <c r="N40" s="169"/>
      <c r="O40" s="169"/>
      <c r="P40" s="169"/>
      <c r="Q40" s="169"/>
      <c r="R40" s="169"/>
      <c r="S40" s="169"/>
      <c r="T40" s="169"/>
      <c r="U40" s="169"/>
      <c r="V40" s="169"/>
      <c r="W40" s="170" t="str">
        <f>IFERROR(データシート!H33,"")</f>
        <v/>
      </c>
      <c r="X40" s="170"/>
      <c r="Y40" s="170"/>
      <c r="Z40" s="170"/>
      <c r="AA40" s="170"/>
      <c r="AB40" s="170"/>
      <c r="AC40" s="170"/>
      <c r="AD40" s="171"/>
      <c r="AE40" s="172" t="s">
        <v>34</v>
      </c>
      <c r="AF40" s="173"/>
    </row>
    <row r="41" spans="1:32" ht="20.100000000000001" customHeight="1" x14ac:dyDescent="0.4">
      <c r="A41" s="169"/>
      <c r="B41" s="169"/>
      <c r="C41" s="169"/>
      <c r="D41" s="169"/>
      <c r="E41" s="169"/>
      <c r="F41" s="169"/>
      <c r="G41" s="169"/>
      <c r="H41" s="169"/>
      <c r="I41" s="169"/>
      <c r="J41" s="169"/>
      <c r="K41" s="169"/>
      <c r="L41" s="169"/>
      <c r="M41" s="169"/>
      <c r="N41" s="169"/>
      <c r="O41" s="169"/>
      <c r="P41" s="169"/>
      <c r="Q41" s="169"/>
      <c r="R41" s="169"/>
      <c r="S41" s="169"/>
      <c r="T41" s="169"/>
      <c r="U41" s="169"/>
      <c r="V41" s="169"/>
      <c r="W41" s="170"/>
      <c r="X41" s="170"/>
      <c r="Y41" s="170"/>
      <c r="Z41" s="170"/>
      <c r="AA41" s="170"/>
      <c r="AB41" s="170"/>
      <c r="AC41" s="170"/>
      <c r="AD41" s="171"/>
      <c r="AE41" s="172"/>
      <c r="AF41" s="173"/>
    </row>
    <row r="42" spans="1:32" ht="20.100000000000001" customHeight="1" x14ac:dyDescent="0.4">
      <c r="A42" s="169" t="s">
        <v>38</v>
      </c>
      <c r="B42" s="169"/>
      <c r="C42" s="169"/>
      <c r="D42" s="169"/>
      <c r="E42" s="169"/>
      <c r="F42" s="169"/>
      <c r="G42" s="169"/>
      <c r="H42" s="169"/>
      <c r="I42" s="169"/>
      <c r="J42" s="169"/>
      <c r="K42" s="169"/>
      <c r="L42" s="169"/>
      <c r="M42" s="169"/>
      <c r="N42" s="169"/>
      <c r="O42" s="169"/>
      <c r="P42" s="169"/>
      <c r="Q42" s="169"/>
      <c r="R42" s="169"/>
      <c r="S42" s="169"/>
      <c r="T42" s="169"/>
      <c r="U42" s="169"/>
      <c r="V42" s="169"/>
      <c r="W42" s="170">
        <f>IFERROR(データシート!K33,"")</f>
        <v>0</v>
      </c>
      <c r="X42" s="170"/>
      <c r="Y42" s="170"/>
      <c r="Z42" s="170"/>
      <c r="AA42" s="170"/>
      <c r="AB42" s="170"/>
      <c r="AC42" s="170"/>
      <c r="AD42" s="171"/>
      <c r="AE42" s="172" t="s">
        <v>34</v>
      </c>
      <c r="AF42" s="173"/>
    </row>
    <row r="43" spans="1:32" ht="20.100000000000001" customHeight="1" x14ac:dyDescent="0.4">
      <c r="A43" s="169"/>
      <c r="B43" s="169"/>
      <c r="C43" s="169"/>
      <c r="D43" s="169"/>
      <c r="E43" s="169"/>
      <c r="F43" s="169"/>
      <c r="G43" s="169"/>
      <c r="H43" s="169"/>
      <c r="I43" s="169"/>
      <c r="J43" s="169"/>
      <c r="K43" s="169"/>
      <c r="L43" s="169"/>
      <c r="M43" s="169"/>
      <c r="N43" s="169"/>
      <c r="O43" s="169"/>
      <c r="P43" s="169"/>
      <c r="Q43" s="169"/>
      <c r="R43" s="169"/>
      <c r="S43" s="169"/>
      <c r="T43" s="169"/>
      <c r="U43" s="169"/>
      <c r="V43" s="169"/>
      <c r="W43" s="170"/>
      <c r="X43" s="170"/>
      <c r="Y43" s="170"/>
      <c r="Z43" s="170"/>
      <c r="AA43" s="170"/>
      <c r="AB43" s="170"/>
      <c r="AC43" s="170"/>
      <c r="AD43" s="171"/>
      <c r="AE43" s="172"/>
      <c r="AF43" s="173"/>
    </row>
    <row r="44" spans="1:32" ht="20.100000000000001" customHeight="1" x14ac:dyDescent="0.4">
      <c r="A44" s="174" t="s">
        <v>39</v>
      </c>
      <c r="B44" s="169"/>
      <c r="C44" s="169"/>
      <c r="D44" s="169"/>
      <c r="E44" s="169"/>
      <c r="F44" s="169"/>
      <c r="G44" s="169"/>
      <c r="H44" s="169"/>
      <c r="I44" s="169"/>
      <c r="J44" s="169"/>
      <c r="K44" s="169"/>
      <c r="L44" s="169"/>
      <c r="M44" s="169"/>
      <c r="N44" s="169"/>
      <c r="O44" s="169"/>
      <c r="P44" s="169"/>
      <c r="Q44" s="169"/>
      <c r="R44" s="169"/>
      <c r="S44" s="169"/>
      <c r="T44" s="169"/>
      <c r="U44" s="169"/>
      <c r="V44" s="169"/>
      <c r="W44" s="170">
        <f>IFERROR(データシート!O33,"")</f>
        <v>0</v>
      </c>
      <c r="X44" s="170"/>
      <c r="Y44" s="170"/>
      <c r="Z44" s="170"/>
      <c r="AA44" s="170"/>
      <c r="AB44" s="170"/>
      <c r="AC44" s="170"/>
      <c r="AD44" s="171"/>
      <c r="AE44" s="172" t="s">
        <v>34</v>
      </c>
      <c r="AF44" s="173"/>
    </row>
    <row r="45" spans="1:32" ht="20.100000000000001" customHeight="1" x14ac:dyDescent="0.4">
      <c r="A45" s="169"/>
      <c r="B45" s="169"/>
      <c r="C45" s="169"/>
      <c r="D45" s="169"/>
      <c r="E45" s="169"/>
      <c r="F45" s="169"/>
      <c r="G45" s="169"/>
      <c r="H45" s="169"/>
      <c r="I45" s="169"/>
      <c r="J45" s="169"/>
      <c r="K45" s="169"/>
      <c r="L45" s="169"/>
      <c r="M45" s="169"/>
      <c r="N45" s="169"/>
      <c r="O45" s="169"/>
      <c r="P45" s="169"/>
      <c r="Q45" s="169"/>
      <c r="R45" s="169"/>
      <c r="S45" s="169"/>
      <c r="T45" s="169"/>
      <c r="U45" s="169"/>
      <c r="V45" s="169"/>
      <c r="W45" s="170"/>
      <c r="X45" s="170"/>
      <c r="Y45" s="170"/>
      <c r="Z45" s="170"/>
      <c r="AA45" s="170"/>
      <c r="AB45" s="170"/>
      <c r="AC45" s="170"/>
      <c r="AD45" s="171"/>
      <c r="AE45" s="172"/>
      <c r="AF45" s="173"/>
    </row>
    <row r="46" spans="1:32" s="3" customFormat="1" ht="12.95" customHeight="1" x14ac:dyDescent="0.4">
      <c r="A46" s="3" t="s">
        <v>40</v>
      </c>
      <c r="C46" s="3" t="s">
        <v>41</v>
      </c>
    </row>
    <row r="47" spans="1:32" s="3" customFormat="1" ht="12.95" customHeight="1" x14ac:dyDescent="0.4">
      <c r="A47" s="3" t="s">
        <v>42</v>
      </c>
      <c r="C47" s="3" t="s">
        <v>43</v>
      </c>
    </row>
    <row r="48" spans="1:32" s="3" customFormat="1" ht="12.95" customHeight="1" x14ac:dyDescent="0.4">
      <c r="A48" s="3" t="s">
        <v>44</v>
      </c>
      <c r="C48" s="3" t="s">
        <v>45</v>
      </c>
    </row>
    <row r="49" spans="1:13" s="3" customFormat="1" ht="12.95" customHeight="1" x14ac:dyDescent="0.4">
      <c r="A49" s="3" t="s">
        <v>46</v>
      </c>
      <c r="C49" s="3" t="s">
        <v>47</v>
      </c>
      <c r="M49" s="3" t="s">
        <v>48</v>
      </c>
    </row>
    <row r="50" spans="1:13" s="3" customFormat="1" ht="12.95" customHeight="1" x14ac:dyDescent="0.4">
      <c r="M50" s="3" t="s">
        <v>49</v>
      </c>
    </row>
    <row r="51" spans="1:13" s="3" customFormat="1" ht="12.95" customHeight="1" x14ac:dyDescent="0.4">
      <c r="M51" s="3" t="s">
        <v>50</v>
      </c>
    </row>
    <row r="52" spans="1:13" s="3" customFormat="1" ht="12.95" customHeight="1" x14ac:dyDescent="0.4">
      <c r="A52" s="3" t="s">
        <v>51</v>
      </c>
      <c r="C52" s="3" t="s">
        <v>52</v>
      </c>
    </row>
    <row r="53" spans="1:13" s="3" customFormat="1" ht="9.9499999999999993" customHeight="1" x14ac:dyDescent="0.4">
      <c r="A53" s="3" t="s">
        <v>53</v>
      </c>
      <c r="C53" s="3" t="s">
        <v>54</v>
      </c>
    </row>
    <row r="54" spans="1:13" s="3" customFormat="1" ht="9.9499999999999993" customHeight="1" x14ac:dyDescent="0.4">
      <c r="A54" s="3" t="s">
        <v>55</v>
      </c>
      <c r="C54" s="3" t="s">
        <v>56</v>
      </c>
    </row>
    <row r="55" spans="1:13" s="3" customFormat="1" ht="9.9499999999999993" customHeight="1" x14ac:dyDescent="0.4">
      <c r="A55" s="3" t="s">
        <v>57</v>
      </c>
      <c r="C55" s="3" t="s">
        <v>58</v>
      </c>
    </row>
    <row r="56" spans="1:13" s="3" customFormat="1" ht="9.9499999999999993" customHeight="1" x14ac:dyDescent="0.4">
      <c r="A56" s="3" t="s">
        <v>59</v>
      </c>
      <c r="C56" s="3" t="s">
        <v>60</v>
      </c>
    </row>
    <row r="57" spans="1:13" s="3" customFormat="1" ht="9.9499999999999993" customHeight="1" x14ac:dyDescent="0.4">
      <c r="A57" s="3" t="s">
        <v>61</v>
      </c>
      <c r="C57" s="3" t="s">
        <v>62</v>
      </c>
    </row>
    <row r="58" spans="1:13" s="3" customFormat="1" ht="9.9499999999999993" customHeight="1" x14ac:dyDescent="0.4"/>
    <row r="59" spans="1:13" s="3" customFormat="1" ht="9.9499999999999993" customHeight="1" x14ac:dyDescent="0.4"/>
    <row r="60" spans="1:13" s="3" customFormat="1" ht="9.9499999999999993" customHeight="1" x14ac:dyDescent="0.4"/>
    <row r="61" spans="1:13" ht="9.9499999999999993" customHeight="1" x14ac:dyDescent="0.4"/>
    <row r="62" spans="1:13" ht="9.9499999999999993" customHeight="1" x14ac:dyDescent="0.4"/>
    <row r="63" spans="1:13" ht="9.9499999999999993" customHeight="1" x14ac:dyDescent="0.4"/>
    <row r="64" spans="1:13" ht="9.9499999999999993" customHeight="1" x14ac:dyDescent="0.4"/>
    <row r="65" ht="9.9499999999999993" customHeight="1" x14ac:dyDescent="0.4"/>
    <row r="66" ht="9.9499999999999993" customHeight="1" x14ac:dyDescent="0.4"/>
    <row r="67" ht="9.9499999999999993" customHeight="1" x14ac:dyDescent="0.4"/>
    <row r="68" ht="9.9499999999999993" customHeight="1" x14ac:dyDescent="0.4"/>
  </sheetData>
  <sheetProtection algorithmName="SHA-512" hashValue="AY+wauyYr3fkZessZb2PIcQFT0Re4RqZ4M6lkRJP2PQ8vCP0yZcVGF+spmPr/rx98jAdPOjrNMDuyMNBYVfJsQ==" saltValue="4HYXteLDx9n7IDUO4zlr5w==" spinCount="100000" sheet="1" objects="1" scenarios="1"/>
  <mergeCells count="74">
    <mergeCell ref="A2:I3"/>
    <mergeCell ref="A5:F7"/>
    <mergeCell ref="G5:I7"/>
    <mergeCell ref="J5:AF7"/>
    <mergeCell ref="A8:I8"/>
    <mergeCell ref="J8:AF8"/>
    <mergeCell ref="A9:I9"/>
    <mergeCell ref="J9:AF9"/>
    <mergeCell ref="A10:F29"/>
    <mergeCell ref="G10:H13"/>
    <mergeCell ref="I10:J11"/>
    <mergeCell ref="K10:P11"/>
    <mergeCell ref="Q10:R11"/>
    <mergeCell ref="S10:X11"/>
    <mergeCell ref="Y10:Z11"/>
    <mergeCell ref="AA10:AF11"/>
    <mergeCell ref="I12:J13"/>
    <mergeCell ref="K12:T13"/>
    <mergeCell ref="U12:V13"/>
    <mergeCell ref="W12:AF13"/>
    <mergeCell ref="G14:H17"/>
    <mergeCell ref="I14:J15"/>
    <mergeCell ref="K14:P15"/>
    <mergeCell ref="Q14:R15"/>
    <mergeCell ref="S14:X15"/>
    <mergeCell ref="Y14:Z15"/>
    <mergeCell ref="AA14:AF15"/>
    <mergeCell ref="AA16:AF17"/>
    <mergeCell ref="G18:J19"/>
    <mergeCell ref="K18:AF19"/>
    <mergeCell ref="G20:J21"/>
    <mergeCell ref="K20:AF21"/>
    <mergeCell ref="I16:J17"/>
    <mergeCell ref="K16:P17"/>
    <mergeCell ref="Q16:R17"/>
    <mergeCell ref="S16:X17"/>
    <mergeCell ref="Y16:Z17"/>
    <mergeCell ref="G22:J23"/>
    <mergeCell ref="K22:AF23"/>
    <mergeCell ref="A30:V31"/>
    <mergeCell ref="W30:AF31"/>
    <mergeCell ref="G24:J25"/>
    <mergeCell ref="K24:AF25"/>
    <mergeCell ref="G26:J27"/>
    <mergeCell ref="K26:N27"/>
    <mergeCell ref="O26:O27"/>
    <mergeCell ref="U26:Z27"/>
    <mergeCell ref="AA26:AF27"/>
    <mergeCell ref="G28:L29"/>
    <mergeCell ref="M28:N29"/>
    <mergeCell ref="O28:V29"/>
    <mergeCell ref="W28:X29"/>
    <mergeCell ref="Y28:AF29"/>
    <mergeCell ref="W34:AD35"/>
    <mergeCell ref="AE34:AF35"/>
    <mergeCell ref="A36:V37"/>
    <mergeCell ref="W36:AD37"/>
    <mergeCell ref="AE36:AF37"/>
    <mergeCell ref="P26:T27"/>
    <mergeCell ref="A42:V43"/>
    <mergeCell ref="W42:AD43"/>
    <mergeCell ref="AE42:AF43"/>
    <mergeCell ref="A44:V45"/>
    <mergeCell ref="W44:AD45"/>
    <mergeCell ref="AE44:AF45"/>
    <mergeCell ref="A38:V39"/>
    <mergeCell ref="W38:AD39"/>
    <mergeCell ref="AE38:AF39"/>
    <mergeCell ref="A40:V41"/>
    <mergeCell ref="W40:AD41"/>
    <mergeCell ref="AE40:AF41"/>
    <mergeCell ref="A32:V33"/>
    <mergeCell ref="W32:AF33"/>
    <mergeCell ref="A34:V35"/>
  </mergeCells>
  <phoneticPr fontId="3"/>
  <conditionalFormatting sqref="AA26:AF27">
    <cfRule type="expression" dxfId="36" priority="1">
      <formula>$AA$26=0</formula>
    </cfRule>
  </conditionalFormatting>
  <printOptions horizontalCentered="1" verticalCentered="1"/>
  <pageMargins left="0.70866141732283472" right="0.70866141732283472" top="0.74803149606299213" bottom="0.74803149606299213" header="0.31496062992125984" footer="0.31496062992125984"/>
  <pageSetup paperSize="9" scale="7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20AEF-9D0C-4B00-9ACF-1AED84A769B1}">
  <sheetPr>
    <tabColor rgb="FF7030A0"/>
    <pageSetUpPr fitToPage="1"/>
  </sheetPr>
  <dimension ref="A1:AL34"/>
  <sheetViews>
    <sheetView showZeros="0" view="pageBreakPreview" zoomScale="96" zoomScaleNormal="130" zoomScaleSheetLayoutView="96" workbookViewId="0">
      <selection activeCell="S7" sqref="S7"/>
    </sheetView>
  </sheetViews>
  <sheetFormatPr defaultColWidth="2.625" defaultRowHeight="12" x14ac:dyDescent="0.4"/>
  <cols>
    <col min="1" max="1" width="0.875" style="4" customWidth="1"/>
    <col min="2" max="32" width="2.625" style="4" customWidth="1"/>
    <col min="33" max="173" width="1.625" style="4" customWidth="1"/>
    <col min="174" max="16384" width="2.625" style="4"/>
  </cols>
  <sheetData>
    <row r="1" spans="1:38" ht="20.100000000000001" customHeight="1" x14ac:dyDescent="0.4">
      <c r="B1" s="5"/>
      <c r="C1" s="5"/>
      <c r="D1" s="5"/>
      <c r="E1" s="5"/>
      <c r="F1" s="5"/>
      <c r="G1" s="5"/>
      <c r="H1" s="5"/>
      <c r="I1" s="5"/>
      <c r="J1" s="5"/>
      <c r="K1" s="5"/>
      <c r="L1" s="294" t="s">
        <v>63</v>
      </c>
      <c r="M1" s="295"/>
      <c r="N1" s="295"/>
      <c r="O1" s="295"/>
      <c r="P1" s="295"/>
      <c r="Q1" s="295"/>
      <c r="R1" s="295"/>
      <c r="S1" s="295"/>
      <c r="T1" s="295"/>
      <c r="U1" s="295"/>
      <c r="V1" s="295"/>
      <c r="W1" s="296"/>
      <c r="X1" s="5"/>
      <c r="Y1" s="5"/>
      <c r="Z1" s="5"/>
      <c r="AA1" s="5"/>
      <c r="AB1" s="5"/>
      <c r="AC1" s="5"/>
      <c r="AD1" s="5"/>
      <c r="AE1" s="5"/>
      <c r="AF1" s="5"/>
      <c r="AG1" s="5"/>
      <c r="AH1" s="5"/>
      <c r="AI1" s="5"/>
      <c r="AJ1" s="5"/>
      <c r="AK1" s="5"/>
      <c r="AL1" s="5"/>
    </row>
    <row r="2" spans="1:38" ht="14.25" customHeight="1" x14ac:dyDescent="0.4">
      <c r="A2" s="5"/>
      <c r="B2" s="5"/>
      <c r="C2" s="5"/>
      <c r="D2" s="297"/>
      <c r="E2" s="297"/>
      <c r="F2" s="297"/>
      <c r="G2" s="297"/>
      <c r="H2" s="297"/>
      <c r="I2" s="297"/>
      <c r="J2" s="297"/>
      <c r="K2" s="297"/>
      <c r="L2" s="297"/>
      <c r="M2" s="297"/>
      <c r="N2" s="297"/>
      <c r="O2" s="297"/>
      <c r="P2" s="297"/>
      <c r="Q2" s="297"/>
      <c r="R2" s="297"/>
      <c r="S2" s="297"/>
      <c r="T2" s="297"/>
      <c r="U2" s="297"/>
      <c r="V2" s="297"/>
      <c r="W2" s="297"/>
      <c r="X2" s="297"/>
      <c r="Y2" s="297"/>
      <c r="Z2" s="297"/>
      <c r="AA2" s="297"/>
      <c r="AB2" s="297"/>
      <c r="AC2" s="297"/>
      <c r="AD2" s="297"/>
      <c r="AE2" s="5"/>
      <c r="AF2" s="5"/>
      <c r="AG2" s="5"/>
      <c r="AH2" s="5"/>
      <c r="AI2" s="5"/>
      <c r="AJ2" s="5"/>
      <c r="AK2" s="5"/>
      <c r="AL2" s="5"/>
    </row>
    <row r="3" spans="1:38" ht="17.25" x14ac:dyDescent="0.4">
      <c r="A3" s="5"/>
      <c r="B3" s="5"/>
      <c r="C3" s="298" t="s">
        <v>64</v>
      </c>
      <c r="D3" s="299"/>
      <c r="E3" s="299"/>
      <c r="F3" s="299"/>
      <c r="G3" s="299"/>
      <c r="H3" s="299"/>
      <c r="I3" s="299"/>
      <c r="J3" s="299"/>
      <c r="K3" s="299"/>
      <c r="L3" s="299"/>
      <c r="M3" s="299"/>
      <c r="N3" s="299"/>
      <c r="O3" s="299"/>
      <c r="P3" s="299"/>
      <c r="Q3" s="299"/>
      <c r="R3" s="299"/>
      <c r="S3" s="299"/>
      <c r="T3" s="299"/>
      <c r="U3" s="299"/>
      <c r="V3" s="299"/>
      <c r="W3" s="299"/>
      <c r="X3" s="299"/>
      <c r="Y3" s="299"/>
      <c r="Z3" s="299"/>
      <c r="AA3" s="299"/>
      <c r="AB3" s="299"/>
      <c r="AC3" s="299"/>
      <c r="AD3" s="299"/>
      <c r="AE3" s="299"/>
      <c r="AF3" s="299"/>
      <c r="AG3" s="5"/>
      <c r="AH3" s="5"/>
      <c r="AI3" s="5"/>
      <c r="AJ3" s="5"/>
      <c r="AK3" s="5"/>
      <c r="AL3" s="5"/>
    </row>
    <row r="4" spans="1:38" ht="17.25" x14ac:dyDescent="0.4">
      <c r="A4" s="5"/>
      <c r="B4" s="5"/>
      <c r="C4" s="6"/>
      <c r="D4" s="5"/>
      <c r="E4" s="5"/>
      <c r="F4" s="5"/>
      <c r="G4" s="5"/>
      <c r="H4" s="5"/>
      <c r="I4" s="5"/>
      <c r="J4" s="5"/>
      <c r="K4" s="5"/>
      <c r="L4" s="5"/>
      <c r="M4" s="5"/>
      <c r="N4" s="5"/>
      <c r="O4" s="5"/>
      <c r="P4" s="5"/>
      <c r="Q4" s="5"/>
      <c r="R4" s="5"/>
      <c r="S4" s="5"/>
      <c r="T4" s="5"/>
      <c r="U4" s="300"/>
      <c r="V4" s="300"/>
      <c r="W4" s="300"/>
      <c r="X4" s="300"/>
      <c r="Y4" s="300"/>
      <c r="Z4" s="5"/>
      <c r="AA4" s="5"/>
      <c r="AB4" s="5"/>
      <c r="AC4" s="5"/>
      <c r="AD4" s="5"/>
      <c r="AE4" s="5"/>
      <c r="AF4" s="5"/>
      <c r="AG4" s="5"/>
      <c r="AH4" s="5"/>
      <c r="AI4" s="5"/>
      <c r="AJ4" s="5"/>
      <c r="AK4" s="5"/>
      <c r="AL4" s="5"/>
    </row>
    <row r="5" spans="1:38" ht="17.25" customHeight="1" x14ac:dyDescent="0.4">
      <c r="A5" s="5"/>
      <c r="B5" s="5"/>
      <c r="C5" s="6"/>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row>
    <row r="6" spans="1:38" ht="34.5" customHeight="1" x14ac:dyDescent="0.4">
      <c r="A6" s="5"/>
      <c r="B6" s="5"/>
      <c r="C6" s="6"/>
      <c r="D6" s="5"/>
      <c r="E6" s="5"/>
      <c r="F6" s="5"/>
      <c r="G6" s="5"/>
      <c r="H6" s="5"/>
      <c r="I6" s="5"/>
      <c r="J6" s="5"/>
      <c r="K6" s="5"/>
      <c r="L6" s="5"/>
      <c r="M6" s="5"/>
      <c r="N6" s="301" t="s">
        <v>65</v>
      </c>
      <c r="O6" s="302"/>
      <c r="P6" s="302"/>
      <c r="Q6" s="302"/>
      <c r="R6" s="302"/>
      <c r="S6" s="303">
        <f>IFERROR(データシート!D9,"")</f>
        <v>0</v>
      </c>
      <c r="T6" s="304"/>
      <c r="U6" s="304"/>
      <c r="V6" s="304"/>
      <c r="W6" s="304"/>
      <c r="X6" s="304"/>
      <c r="Y6" s="304"/>
      <c r="Z6" s="304"/>
      <c r="AA6" s="304"/>
      <c r="AB6" s="304"/>
      <c r="AC6" s="304"/>
      <c r="AD6" s="304"/>
      <c r="AE6" s="5"/>
      <c r="AF6" s="5"/>
      <c r="AG6" s="5"/>
      <c r="AH6" s="5"/>
      <c r="AI6" s="5"/>
      <c r="AJ6" s="5"/>
      <c r="AK6" s="5"/>
      <c r="AL6" s="5"/>
    </row>
    <row r="7" spans="1:38" ht="17.25" x14ac:dyDescent="0.4">
      <c r="A7" s="5"/>
      <c r="B7" s="5"/>
      <c r="C7" s="6"/>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row>
    <row r="8" spans="1:38" s="8" customFormat="1" ht="15" customHeight="1" x14ac:dyDescent="0.4">
      <c r="A8" s="7"/>
      <c r="B8" s="287" t="s">
        <v>66</v>
      </c>
      <c r="C8" s="288"/>
      <c r="D8" s="288"/>
      <c r="E8" s="288"/>
      <c r="F8" s="7" t="s">
        <v>67</v>
      </c>
      <c r="G8" s="289">
        <f>IFERROR(データシート!D25,"")</f>
        <v>0</v>
      </c>
      <c r="H8" s="289"/>
      <c r="I8" s="289"/>
      <c r="J8" s="289"/>
      <c r="K8" s="289"/>
      <c r="L8" s="289"/>
      <c r="M8" s="289"/>
      <c r="N8" s="289"/>
      <c r="O8" s="289"/>
      <c r="P8" s="289"/>
      <c r="Q8" s="7"/>
      <c r="R8" s="7"/>
      <c r="S8" s="7"/>
      <c r="T8" s="7"/>
      <c r="U8" s="7"/>
      <c r="V8" s="7"/>
      <c r="W8" s="7"/>
      <c r="X8" s="7"/>
      <c r="Y8" s="7"/>
      <c r="Z8" s="7"/>
      <c r="AA8" s="7"/>
      <c r="AB8" s="7"/>
      <c r="AC8" s="7"/>
      <c r="AD8" s="7"/>
      <c r="AE8" s="7"/>
      <c r="AF8" s="7"/>
      <c r="AG8" s="7"/>
      <c r="AH8" s="7"/>
      <c r="AI8" s="7"/>
      <c r="AJ8" s="7"/>
      <c r="AK8" s="7"/>
      <c r="AL8" s="7"/>
    </row>
    <row r="9" spans="1:38" s="8" customFormat="1" ht="15" customHeight="1" x14ac:dyDescent="0.4">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row>
    <row r="10" spans="1:38" s="8" customFormat="1" ht="15" customHeight="1" x14ac:dyDescent="0.4">
      <c r="A10" s="7"/>
      <c r="B10" s="287" t="s">
        <v>68</v>
      </c>
      <c r="C10" s="288"/>
      <c r="D10" s="288"/>
      <c r="E10" s="288"/>
      <c r="F10" s="7" t="s">
        <v>67</v>
      </c>
      <c r="G10" s="290">
        <f>IFERROR(データシート!D27,"")</f>
        <v>0</v>
      </c>
      <c r="H10" s="290"/>
      <c r="I10" s="290"/>
      <c r="J10" s="9" t="s">
        <v>25</v>
      </c>
      <c r="K10" s="290">
        <f>IFERROR(データシート!L27,"")</f>
        <v>0</v>
      </c>
      <c r="L10" s="290"/>
      <c r="M10" s="290"/>
      <c r="N10" s="290"/>
      <c r="O10" s="9"/>
      <c r="P10" s="9"/>
      <c r="Q10" s="9"/>
      <c r="R10" s="9"/>
      <c r="S10" s="7"/>
      <c r="T10" s="7"/>
      <c r="U10" s="7"/>
      <c r="V10" s="7"/>
      <c r="W10" s="7"/>
      <c r="X10" s="7"/>
      <c r="Y10" s="7"/>
      <c r="Z10" s="7"/>
      <c r="AA10" s="7"/>
      <c r="AB10" s="7"/>
      <c r="AC10" s="7"/>
      <c r="AD10" s="7"/>
      <c r="AE10" s="7"/>
      <c r="AF10" s="7"/>
      <c r="AG10" s="7"/>
      <c r="AH10" s="7"/>
      <c r="AI10" s="7"/>
      <c r="AJ10" s="7"/>
      <c r="AK10" s="7"/>
      <c r="AL10" s="7"/>
    </row>
    <row r="11" spans="1:38" s="8" customFormat="1" ht="15" customHeight="1" x14ac:dyDescent="0.4">
      <c r="A11" s="7"/>
      <c r="B11" s="7"/>
      <c r="C11" s="10"/>
      <c r="D11" s="10"/>
      <c r="E11" s="10"/>
      <c r="F11" s="7"/>
      <c r="G11" s="7"/>
      <c r="H11" s="7"/>
      <c r="I11" s="7"/>
      <c r="J11" s="7"/>
      <c r="K11" s="7"/>
      <c r="L11" s="7"/>
      <c r="M11" s="7"/>
      <c r="N11" s="7"/>
      <c r="O11" s="7"/>
      <c r="P11" s="7"/>
      <c r="Q11" s="7"/>
      <c r="R11" s="7"/>
      <c r="S11" s="7"/>
      <c r="T11" s="7"/>
      <c r="U11" s="7"/>
      <c r="V11" s="11"/>
      <c r="W11" s="11"/>
      <c r="X11" s="11"/>
      <c r="Y11" s="11"/>
      <c r="Z11" s="11"/>
      <c r="AA11" s="12"/>
      <c r="AB11" s="11"/>
      <c r="AC11" s="11"/>
      <c r="AD11" s="11"/>
      <c r="AE11" s="11"/>
      <c r="AF11" s="11"/>
      <c r="AG11" s="7"/>
      <c r="AH11" s="7"/>
      <c r="AI11" s="7"/>
      <c r="AJ11" s="7"/>
      <c r="AK11" s="7"/>
      <c r="AL11" s="7"/>
    </row>
    <row r="12" spans="1:38" s="8" customFormat="1" ht="15" customHeight="1" x14ac:dyDescent="0.4">
      <c r="A12" s="7"/>
      <c r="B12" s="287" t="s">
        <v>69</v>
      </c>
      <c r="C12" s="288"/>
      <c r="D12" s="288"/>
      <c r="E12" s="288"/>
      <c r="F12" s="7" t="s">
        <v>67</v>
      </c>
      <c r="G12" s="291" t="str">
        <f>IFERROR(IF(データシート!D14="無し",データシート!D23&amp;" "&amp;データシート!H23&amp;" "&amp;データシート!L23&amp;" "&amp;データシート!O23,データシート!V19&amp;" "&amp;データシート!Z19&amp;" "&amp;データシート!AD19&amp;" "&amp;データシート!AG19),"")</f>
        <v xml:space="preserve">   </v>
      </c>
      <c r="H12" s="291"/>
      <c r="I12" s="291"/>
      <c r="J12" s="291"/>
      <c r="K12" s="291"/>
      <c r="L12" s="291"/>
      <c r="M12" s="291"/>
      <c r="N12" s="291"/>
      <c r="O12" s="291"/>
      <c r="P12" s="291"/>
      <c r="Q12" s="291"/>
      <c r="R12" s="9"/>
      <c r="S12" s="7"/>
      <c r="T12" s="7"/>
      <c r="U12" s="7"/>
      <c r="V12" s="7"/>
      <c r="W12" s="7"/>
      <c r="X12" s="7"/>
      <c r="Y12" s="7"/>
      <c r="Z12" s="7"/>
      <c r="AA12" s="7"/>
      <c r="AB12" s="7"/>
      <c r="AC12" s="7"/>
      <c r="AD12" s="7"/>
      <c r="AE12" s="7"/>
      <c r="AF12" s="7"/>
      <c r="AG12" s="7"/>
      <c r="AH12" s="7"/>
      <c r="AI12" s="7"/>
      <c r="AJ12" s="7"/>
      <c r="AK12" s="7"/>
      <c r="AL12" s="7"/>
    </row>
    <row r="13" spans="1:38" s="8" customFormat="1" ht="15" customHeight="1" x14ac:dyDescent="0.4">
      <c r="A13" s="7"/>
      <c r="B13" s="7"/>
      <c r="C13" s="10"/>
      <c r="D13" s="10"/>
      <c r="E13" s="10"/>
      <c r="F13" s="7"/>
      <c r="G13" s="7"/>
      <c r="H13" s="13"/>
      <c r="I13" s="13"/>
      <c r="J13" s="13"/>
      <c r="K13" s="13"/>
      <c r="L13" s="13"/>
      <c r="M13" s="13"/>
      <c r="N13" s="7"/>
      <c r="O13" s="7"/>
      <c r="P13" s="7"/>
      <c r="Q13" s="7"/>
      <c r="R13" s="7"/>
      <c r="S13" s="7"/>
      <c r="T13" s="7"/>
      <c r="U13" s="7"/>
      <c r="V13" s="11"/>
      <c r="W13" s="11"/>
      <c r="X13" s="11"/>
      <c r="Y13" s="11"/>
      <c r="Z13" s="11"/>
      <c r="AA13" s="12"/>
      <c r="AB13" s="11"/>
      <c r="AC13" s="11"/>
      <c r="AD13" s="11"/>
      <c r="AE13" s="11"/>
      <c r="AF13" s="11"/>
      <c r="AG13" s="7"/>
      <c r="AH13" s="7"/>
      <c r="AI13" s="7"/>
      <c r="AJ13" s="7"/>
      <c r="AK13" s="7"/>
      <c r="AL13" s="7"/>
    </row>
    <row r="14" spans="1:38" s="8" customFormat="1" ht="15" customHeight="1" x14ac:dyDescent="0.4">
      <c r="A14" s="7"/>
      <c r="B14" s="287" t="s">
        <v>70</v>
      </c>
      <c r="C14" s="287"/>
      <c r="D14" s="287"/>
      <c r="E14" s="287"/>
      <c r="F14" s="7" t="s">
        <v>67</v>
      </c>
      <c r="G14" s="291" t="str">
        <f>データシート!D10&amp;"   様"</f>
        <v xml:space="preserve">   様</v>
      </c>
      <c r="H14" s="291"/>
      <c r="I14" s="291"/>
      <c r="J14" s="291"/>
      <c r="K14" s="291"/>
      <c r="L14" s="291"/>
      <c r="M14" s="291"/>
      <c r="N14" s="291"/>
      <c r="O14" s="291"/>
      <c r="P14" s="291"/>
      <c r="Q14" s="291"/>
      <c r="R14" s="291"/>
      <c r="S14" s="291"/>
      <c r="T14" s="291"/>
      <c r="U14" s="291"/>
      <c r="V14" s="291"/>
      <c r="W14" s="291"/>
      <c r="X14" s="291"/>
      <c r="Y14" s="291"/>
      <c r="Z14" s="291"/>
      <c r="AA14" s="291"/>
      <c r="AB14" s="291"/>
      <c r="AC14" s="291"/>
      <c r="AD14" s="291"/>
      <c r="AE14" s="14"/>
      <c r="AF14" s="14"/>
      <c r="AG14" s="7"/>
      <c r="AH14" s="7"/>
      <c r="AI14" s="7"/>
      <c r="AJ14" s="7"/>
      <c r="AK14" s="7"/>
      <c r="AL14" s="7"/>
    </row>
    <row r="15" spans="1:38" s="8" customFormat="1" ht="15" customHeight="1" x14ac:dyDescent="0.4">
      <c r="A15" s="7"/>
      <c r="B15" s="7"/>
      <c r="C15" s="7"/>
      <c r="D15" s="7"/>
      <c r="E15" s="7"/>
      <c r="F15" s="7"/>
      <c r="G15" s="7"/>
      <c r="H15" s="7"/>
      <c r="I15" s="7"/>
      <c r="J15" s="7"/>
      <c r="K15" s="7"/>
      <c r="L15" s="7"/>
      <c r="M15" s="7"/>
      <c r="N15" s="7"/>
      <c r="O15" s="7"/>
      <c r="P15" s="7"/>
      <c r="Q15" s="7"/>
      <c r="R15" s="7"/>
      <c r="S15" s="7"/>
      <c r="T15" s="7"/>
      <c r="U15" s="7"/>
      <c r="V15" s="11"/>
      <c r="W15" s="11"/>
      <c r="X15" s="11"/>
      <c r="Y15" s="11"/>
      <c r="Z15" s="15"/>
      <c r="AA15" s="15"/>
      <c r="AB15" s="15"/>
      <c r="AC15" s="16"/>
      <c r="AD15" s="14"/>
      <c r="AE15" s="14"/>
      <c r="AF15" s="14"/>
      <c r="AG15" s="7"/>
      <c r="AH15" s="7"/>
      <c r="AI15" s="7"/>
      <c r="AJ15" s="7"/>
      <c r="AK15" s="7"/>
      <c r="AL15" s="7"/>
    </row>
    <row r="16" spans="1:38" s="8" customFormat="1" ht="15" customHeight="1" x14ac:dyDescent="0.4">
      <c r="A16" s="7"/>
      <c r="B16" s="287" t="s">
        <v>71</v>
      </c>
      <c r="C16" s="287"/>
      <c r="D16" s="287"/>
      <c r="E16" s="287"/>
      <c r="F16" s="7" t="s">
        <v>67</v>
      </c>
      <c r="G16" s="292"/>
      <c r="H16" s="292"/>
      <c r="I16" s="292"/>
      <c r="J16" s="292"/>
      <c r="K16" s="293" t="s">
        <v>72</v>
      </c>
      <c r="L16" s="293"/>
      <c r="M16" s="7"/>
      <c r="N16" s="7"/>
      <c r="O16" s="7"/>
      <c r="P16" s="7"/>
      <c r="Q16" s="7"/>
      <c r="R16" s="7"/>
      <c r="S16" s="7"/>
      <c r="T16" s="7"/>
      <c r="U16" s="7"/>
      <c r="V16" s="11"/>
      <c r="W16" s="11"/>
      <c r="X16" s="11"/>
      <c r="Y16" s="11"/>
      <c r="Z16" s="15"/>
      <c r="AA16" s="15"/>
      <c r="AB16" s="15"/>
      <c r="AC16" s="16"/>
      <c r="AD16" s="14"/>
      <c r="AE16" s="14"/>
      <c r="AF16" s="14"/>
      <c r="AG16" s="7"/>
      <c r="AH16" s="7"/>
      <c r="AI16" s="7"/>
      <c r="AJ16" s="7"/>
      <c r="AK16" s="7"/>
      <c r="AL16" s="7"/>
    </row>
    <row r="17" spans="1:38" ht="53.25" customHeight="1" x14ac:dyDescent="0.4">
      <c r="A17" s="5"/>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row>
    <row r="18" spans="1:38" ht="18.75" customHeight="1" thickBot="1" x14ac:dyDescent="0.45">
      <c r="A18" s="5"/>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17" t="s">
        <v>73</v>
      </c>
      <c r="AG18" s="5"/>
      <c r="AH18" s="5"/>
      <c r="AI18" s="5"/>
      <c r="AJ18" s="5"/>
      <c r="AK18" s="5"/>
      <c r="AL18" s="5"/>
    </row>
    <row r="19" spans="1:38" ht="30" customHeight="1" thickBot="1" x14ac:dyDescent="0.45">
      <c r="A19" s="5"/>
      <c r="B19" s="5"/>
      <c r="C19" s="229" t="s">
        <v>74</v>
      </c>
      <c r="D19" s="239"/>
      <c r="E19" s="239"/>
      <c r="F19" s="239"/>
      <c r="G19" s="239"/>
      <c r="H19" s="240"/>
      <c r="I19" s="285" t="s">
        <v>75</v>
      </c>
      <c r="J19" s="239"/>
      <c r="K19" s="239"/>
      <c r="L19" s="239"/>
      <c r="M19" s="239"/>
      <c r="N19" s="239"/>
      <c r="O19" s="239"/>
      <c r="P19" s="240"/>
      <c r="Q19" s="285" t="s">
        <v>76</v>
      </c>
      <c r="R19" s="239"/>
      <c r="S19" s="239"/>
      <c r="T19" s="239"/>
      <c r="U19" s="239"/>
      <c r="V19" s="239"/>
      <c r="W19" s="239"/>
      <c r="X19" s="240"/>
      <c r="Y19" s="239" t="s">
        <v>77</v>
      </c>
      <c r="Z19" s="239"/>
      <c r="AA19" s="239"/>
      <c r="AB19" s="239"/>
      <c r="AC19" s="239"/>
      <c r="AD19" s="239"/>
      <c r="AE19" s="239"/>
      <c r="AF19" s="286"/>
      <c r="AG19" s="5"/>
      <c r="AH19" s="5"/>
      <c r="AI19" s="5"/>
      <c r="AJ19" s="5"/>
      <c r="AK19" s="5"/>
      <c r="AL19" s="5"/>
    </row>
    <row r="20" spans="1:38" ht="29.25" customHeight="1" x14ac:dyDescent="0.4">
      <c r="A20" s="5"/>
      <c r="B20" s="5"/>
      <c r="C20" s="269" t="s">
        <v>78</v>
      </c>
      <c r="D20" s="270"/>
      <c r="E20" s="270"/>
      <c r="F20" s="270"/>
      <c r="G20" s="270"/>
      <c r="H20" s="271"/>
      <c r="I20" s="18"/>
      <c r="J20" s="276"/>
      <c r="K20" s="276"/>
      <c r="L20" s="276"/>
      <c r="M20" s="276"/>
      <c r="N20" s="276"/>
      <c r="O20" s="276"/>
      <c r="P20" s="19"/>
      <c r="Q20" s="20"/>
      <c r="R20" s="276">
        <f>J20</f>
        <v>0</v>
      </c>
      <c r="S20" s="276"/>
      <c r="T20" s="276"/>
      <c r="U20" s="276"/>
      <c r="V20" s="276"/>
      <c r="W20" s="276"/>
      <c r="X20" s="21"/>
      <c r="Y20" s="277"/>
      <c r="Z20" s="273"/>
      <c r="AA20" s="273"/>
      <c r="AB20" s="273"/>
      <c r="AC20" s="273"/>
      <c r="AD20" s="273"/>
      <c r="AE20" s="273"/>
      <c r="AF20" s="278"/>
      <c r="AG20" s="5"/>
      <c r="AH20" s="5"/>
      <c r="AI20" s="5"/>
      <c r="AJ20" s="5"/>
      <c r="AK20" s="5"/>
      <c r="AL20" s="5"/>
    </row>
    <row r="21" spans="1:38" ht="29.25" customHeight="1" x14ac:dyDescent="0.4">
      <c r="A21" s="5"/>
      <c r="B21" s="5"/>
      <c r="C21" s="255" t="s">
        <v>79</v>
      </c>
      <c r="D21" s="256"/>
      <c r="E21" s="256"/>
      <c r="F21" s="256"/>
      <c r="G21" s="256"/>
      <c r="H21" s="257"/>
      <c r="I21" s="279"/>
      <c r="J21" s="280"/>
      <c r="K21" s="280"/>
      <c r="L21" s="280"/>
      <c r="M21" s="280"/>
      <c r="N21" s="280"/>
      <c r="O21" s="280"/>
      <c r="P21" s="281"/>
      <c r="Q21" s="22" t="s">
        <v>80</v>
      </c>
      <c r="R21" s="258"/>
      <c r="S21" s="258"/>
      <c r="T21" s="258"/>
      <c r="U21" s="258"/>
      <c r="V21" s="258"/>
      <c r="W21" s="258"/>
      <c r="X21" s="23"/>
      <c r="Y21" s="282"/>
      <c r="Z21" s="283"/>
      <c r="AA21" s="283"/>
      <c r="AB21" s="283"/>
      <c r="AC21" s="283"/>
      <c r="AD21" s="283"/>
      <c r="AE21" s="283"/>
      <c r="AF21" s="284"/>
      <c r="AG21" s="5"/>
      <c r="AH21" s="5"/>
      <c r="AI21" s="5"/>
      <c r="AJ21" s="5"/>
      <c r="AK21" s="5"/>
      <c r="AL21" s="5"/>
    </row>
    <row r="22" spans="1:38" ht="29.25" customHeight="1" thickBot="1" x14ac:dyDescent="0.45">
      <c r="A22" s="5"/>
      <c r="B22" s="5"/>
      <c r="C22" s="262" t="s">
        <v>81</v>
      </c>
      <c r="D22" s="263"/>
      <c r="E22" s="263"/>
      <c r="F22" s="263"/>
      <c r="G22" s="263"/>
      <c r="H22" s="264"/>
      <c r="I22" s="24"/>
      <c r="J22" s="265">
        <f>IFERROR(J20,"")</f>
        <v>0</v>
      </c>
      <c r="K22" s="265"/>
      <c r="L22" s="265"/>
      <c r="M22" s="265"/>
      <c r="N22" s="265"/>
      <c r="O22" s="265"/>
      <c r="P22" s="25"/>
      <c r="Q22" s="24"/>
      <c r="R22" s="265">
        <f>IFERROR(R20-R21,"")</f>
        <v>0</v>
      </c>
      <c r="S22" s="265"/>
      <c r="T22" s="265"/>
      <c r="U22" s="265"/>
      <c r="V22" s="265"/>
      <c r="W22" s="265"/>
      <c r="X22" s="25"/>
      <c r="Y22" s="266"/>
      <c r="Z22" s="267"/>
      <c r="AA22" s="267"/>
      <c r="AB22" s="267"/>
      <c r="AC22" s="267"/>
      <c r="AD22" s="267"/>
      <c r="AE22" s="267"/>
      <c r="AF22" s="268"/>
      <c r="AG22" s="5"/>
      <c r="AH22" s="5"/>
      <c r="AI22" s="5"/>
      <c r="AJ22" s="26"/>
      <c r="AK22" s="5"/>
      <c r="AL22" s="5"/>
    </row>
    <row r="23" spans="1:38" ht="29.25" customHeight="1" x14ac:dyDescent="0.4">
      <c r="A23" s="5"/>
      <c r="B23" s="5"/>
      <c r="C23" s="269" t="s">
        <v>82</v>
      </c>
      <c r="D23" s="270"/>
      <c r="E23" s="270"/>
      <c r="F23" s="270"/>
      <c r="G23" s="270"/>
      <c r="H23" s="271"/>
      <c r="I23" s="18"/>
      <c r="J23" s="272"/>
      <c r="K23" s="272"/>
      <c r="L23" s="272"/>
      <c r="M23" s="272"/>
      <c r="N23" s="272"/>
      <c r="O23" s="272"/>
      <c r="P23" s="27"/>
      <c r="Q23" s="28"/>
      <c r="R23" s="272"/>
      <c r="S23" s="272"/>
      <c r="T23" s="272"/>
      <c r="U23" s="272"/>
      <c r="V23" s="272"/>
      <c r="W23" s="272"/>
      <c r="X23" s="21"/>
      <c r="Y23" s="273"/>
      <c r="Z23" s="274"/>
      <c r="AA23" s="274"/>
      <c r="AB23" s="274"/>
      <c r="AC23" s="274"/>
      <c r="AD23" s="274"/>
      <c r="AE23" s="274"/>
      <c r="AF23" s="275"/>
      <c r="AG23" s="5"/>
      <c r="AH23" s="5"/>
      <c r="AI23" s="5"/>
      <c r="AJ23" s="26"/>
      <c r="AK23" s="5"/>
      <c r="AL23" s="5"/>
    </row>
    <row r="24" spans="1:38" ht="29.25" customHeight="1" x14ac:dyDescent="0.4">
      <c r="A24" s="5"/>
      <c r="B24" s="5"/>
      <c r="C24" s="248" t="s">
        <v>83</v>
      </c>
      <c r="D24" s="249"/>
      <c r="E24" s="249"/>
      <c r="F24" s="249"/>
      <c r="G24" s="249"/>
      <c r="H24" s="250"/>
      <c r="I24" s="29"/>
      <c r="J24" s="251"/>
      <c r="K24" s="251"/>
      <c r="L24" s="251"/>
      <c r="M24" s="251"/>
      <c r="N24" s="251"/>
      <c r="O24" s="251"/>
      <c r="P24" s="30"/>
      <c r="Q24" s="31"/>
      <c r="R24" s="251"/>
      <c r="S24" s="251"/>
      <c r="T24" s="251"/>
      <c r="U24" s="251"/>
      <c r="V24" s="251"/>
      <c r="W24" s="251"/>
      <c r="X24" s="32"/>
      <c r="Y24" s="252"/>
      <c r="Z24" s="253"/>
      <c r="AA24" s="253"/>
      <c r="AB24" s="253"/>
      <c r="AC24" s="253"/>
      <c r="AD24" s="253"/>
      <c r="AE24" s="253"/>
      <c r="AF24" s="254"/>
      <c r="AG24" s="5"/>
      <c r="AH24" s="5"/>
      <c r="AI24" s="5"/>
      <c r="AJ24" s="5"/>
      <c r="AK24" s="5"/>
      <c r="AL24" s="5"/>
    </row>
    <row r="25" spans="1:38" ht="29.25" customHeight="1" thickBot="1" x14ac:dyDescent="0.45">
      <c r="A25" s="5"/>
      <c r="B25" s="5"/>
      <c r="C25" s="255" t="s">
        <v>84</v>
      </c>
      <c r="D25" s="256"/>
      <c r="E25" s="256"/>
      <c r="F25" s="256"/>
      <c r="G25" s="256"/>
      <c r="H25" s="257"/>
      <c r="I25" s="22"/>
      <c r="J25" s="258">
        <f>SUM(J23:O24)</f>
        <v>0</v>
      </c>
      <c r="K25" s="258"/>
      <c r="L25" s="258"/>
      <c r="M25" s="258"/>
      <c r="N25" s="258"/>
      <c r="O25" s="258"/>
      <c r="P25" s="23"/>
      <c r="Q25" s="22"/>
      <c r="R25" s="258">
        <f>SUM(R23:W24)</f>
        <v>0</v>
      </c>
      <c r="S25" s="258"/>
      <c r="T25" s="258"/>
      <c r="U25" s="258"/>
      <c r="V25" s="258"/>
      <c r="W25" s="258"/>
      <c r="X25" s="23"/>
      <c r="Y25" s="259"/>
      <c r="Z25" s="260"/>
      <c r="AA25" s="260"/>
      <c r="AB25" s="260"/>
      <c r="AC25" s="260"/>
      <c r="AD25" s="260"/>
      <c r="AE25" s="260"/>
      <c r="AF25" s="261"/>
      <c r="AG25" s="5"/>
      <c r="AH25" s="5"/>
      <c r="AI25" s="5"/>
      <c r="AJ25" s="5"/>
      <c r="AK25" s="5"/>
      <c r="AL25" s="5"/>
    </row>
    <row r="26" spans="1:38" ht="29.25" customHeight="1" thickBot="1" x14ac:dyDescent="0.45">
      <c r="A26" s="5"/>
      <c r="B26" s="5"/>
      <c r="C26" s="229" t="s">
        <v>85</v>
      </c>
      <c r="D26" s="239"/>
      <c r="E26" s="239"/>
      <c r="F26" s="239"/>
      <c r="G26" s="239"/>
      <c r="H26" s="240"/>
      <c r="I26" s="33" t="s">
        <v>80</v>
      </c>
      <c r="J26" s="241"/>
      <c r="K26" s="241"/>
      <c r="L26" s="241"/>
      <c r="M26" s="241"/>
      <c r="N26" s="241"/>
      <c r="O26" s="241"/>
      <c r="P26" s="34"/>
      <c r="Q26" s="33" t="s">
        <v>80</v>
      </c>
      <c r="R26" s="241"/>
      <c r="S26" s="241"/>
      <c r="T26" s="241"/>
      <c r="U26" s="241"/>
      <c r="V26" s="241"/>
      <c r="W26" s="241"/>
      <c r="X26" s="34"/>
      <c r="Y26" s="242"/>
      <c r="Z26" s="243"/>
      <c r="AA26" s="243"/>
      <c r="AB26" s="243"/>
      <c r="AC26" s="243"/>
      <c r="AD26" s="243"/>
      <c r="AE26" s="243"/>
      <c r="AF26" s="244"/>
      <c r="AG26" s="5"/>
      <c r="AH26" s="5"/>
      <c r="AI26" s="5"/>
      <c r="AJ26" s="5"/>
      <c r="AK26" s="5"/>
      <c r="AL26" s="5"/>
    </row>
    <row r="27" spans="1:38" ht="29.25" customHeight="1" thickBot="1" x14ac:dyDescent="0.45">
      <c r="A27" s="5"/>
      <c r="B27" s="5"/>
      <c r="C27" s="229" t="s">
        <v>86</v>
      </c>
      <c r="D27" s="239"/>
      <c r="E27" s="239"/>
      <c r="F27" s="239"/>
      <c r="G27" s="239"/>
      <c r="H27" s="240"/>
      <c r="I27" s="33"/>
      <c r="J27" s="245">
        <f>IFERROR((J22+J25-J26),"")</f>
        <v>0</v>
      </c>
      <c r="K27" s="245"/>
      <c r="L27" s="245"/>
      <c r="M27" s="245"/>
      <c r="N27" s="245"/>
      <c r="O27" s="245"/>
      <c r="P27" s="34"/>
      <c r="Q27" s="33"/>
      <c r="R27" s="245">
        <f>IFERROR((R22+R25-R26),"")</f>
        <v>0</v>
      </c>
      <c r="S27" s="245"/>
      <c r="T27" s="245"/>
      <c r="U27" s="245"/>
      <c r="V27" s="245"/>
      <c r="W27" s="245"/>
      <c r="X27" s="34"/>
      <c r="Y27" s="35" t="s">
        <v>87</v>
      </c>
      <c r="Z27" s="246">
        <f>IFERROR(J27-R27,"")</f>
        <v>0</v>
      </c>
      <c r="AA27" s="246"/>
      <c r="AB27" s="246"/>
      <c r="AC27" s="246"/>
      <c r="AD27" s="246"/>
      <c r="AE27" s="246"/>
      <c r="AF27" s="247"/>
      <c r="AG27" s="5"/>
      <c r="AH27" s="5"/>
      <c r="AI27" s="5"/>
      <c r="AJ27" s="5"/>
      <c r="AK27" s="5"/>
      <c r="AL27" s="5"/>
    </row>
    <row r="28" spans="1:38" ht="29.25" customHeight="1" thickBot="1" x14ac:dyDescent="0.45">
      <c r="A28" s="5"/>
      <c r="B28" s="5"/>
      <c r="C28" s="229" t="s">
        <v>88</v>
      </c>
      <c r="D28" s="230"/>
      <c r="E28" s="230"/>
      <c r="F28" s="230"/>
      <c r="G28" s="230"/>
      <c r="H28" s="231"/>
      <c r="I28" s="33"/>
      <c r="J28" s="232" t="str">
        <f>IFERROR(J27/G16,"")</f>
        <v/>
      </c>
      <c r="K28" s="232"/>
      <c r="L28" s="232"/>
      <c r="M28" s="232"/>
      <c r="N28" s="232"/>
      <c r="O28" s="232"/>
      <c r="P28" s="34"/>
      <c r="Q28" s="36"/>
      <c r="R28" s="232" t="str">
        <f>IFERROR(R27/G16,"")</f>
        <v/>
      </c>
      <c r="S28" s="232"/>
      <c r="T28" s="232"/>
      <c r="U28" s="232"/>
      <c r="V28" s="232"/>
      <c r="W28" s="232"/>
      <c r="X28" s="37"/>
      <c r="Y28" s="233"/>
      <c r="Z28" s="234"/>
      <c r="AA28" s="234"/>
      <c r="AB28" s="234"/>
      <c r="AC28" s="234"/>
      <c r="AD28" s="234"/>
      <c r="AE28" s="234"/>
      <c r="AF28" s="235"/>
      <c r="AG28" s="5"/>
      <c r="AH28" s="5"/>
      <c r="AI28" s="5"/>
      <c r="AJ28" s="5"/>
      <c r="AK28" s="5"/>
      <c r="AL28" s="5"/>
    </row>
    <row r="29" spans="1:38" ht="6.75" customHeight="1" x14ac:dyDescent="0.4">
      <c r="A29" s="5"/>
      <c r="B29" s="5"/>
      <c r="C29" s="38"/>
      <c r="D29" s="38"/>
      <c r="E29" s="38"/>
      <c r="F29" s="38"/>
      <c r="G29" s="38"/>
      <c r="H29" s="38"/>
      <c r="I29" s="39"/>
      <c r="J29" s="40"/>
      <c r="K29" s="40"/>
      <c r="L29" s="40"/>
      <c r="M29" s="40"/>
      <c r="N29" s="40"/>
      <c r="O29" s="40"/>
      <c r="P29" s="40"/>
      <c r="Q29" s="41"/>
      <c r="R29" s="40"/>
      <c r="S29" s="40"/>
      <c r="T29" s="40"/>
      <c r="U29" s="40"/>
      <c r="V29" s="40"/>
      <c r="W29" s="40"/>
      <c r="X29" s="42"/>
      <c r="Y29" s="43"/>
      <c r="Z29" s="44"/>
      <c r="AA29" s="44"/>
      <c r="AB29" s="44"/>
      <c r="AC29" s="44"/>
      <c r="AD29" s="44"/>
      <c r="AE29" s="44"/>
      <c r="AF29" s="44"/>
      <c r="AG29" s="5"/>
      <c r="AH29" s="5"/>
      <c r="AI29" s="5"/>
      <c r="AJ29" s="5"/>
      <c r="AK29" s="5"/>
      <c r="AL29" s="5"/>
    </row>
    <row r="30" spans="1:38" ht="15.75" customHeight="1" x14ac:dyDescent="0.4">
      <c r="A30" s="5"/>
      <c r="B30" s="5"/>
      <c r="C30" s="45" t="s">
        <v>89</v>
      </c>
      <c r="D30" s="38"/>
      <c r="E30" s="38"/>
      <c r="F30" s="38"/>
      <c r="G30" s="38"/>
      <c r="H30" s="38"/>
      <c r="I30" s="39"/>
      <c r="J30" s="40"/>
      <c r="K30" s="40"/>
      <c r="L30" s="40"/>
      <c r="M30" s="40"/>
      <c r="N30" s="40"/>
      <c r="O30" s="40"/>
      <c r="P30" s="40"/>
      <c r="Q30" s="41"/>
      <c r="R30" s="40"/>
      <c r="S30" s="40"/>
      <c r="T30" s="40"/>
      <c r="U30" s="40"/>
      <c r="V30" s="40"/>
      <c r="W30" s="40"/>
      <c r="X30" s="42"/>
      <c r="Y30" s="43"/>
      <c r="Z30" s="44"/>
      <c r="AA30" s="44"/>
      <c r="AB30" s="44"/>
      <c r="AC30" s="44"/>
      <c r="AD30" s="44"/>
      <c r="AE30" s="44"/>
      <c r="AF30" s="44"/>
      <c r="AG30" s="5"/>
      <c r="AH30" s="5"/>
      <c r="AI30" s="5"/>
      <c r="AJ30" s="5"/>
      <c r="AK30" s="5"/>
      <c r="AL30" s="5"/>
    </row>
    <row r="31" spans="1:38" ht="29.25" customHeight="1" x14ac:dyDescent="0.4">
      <c r="A31" s="5"/>
      <c r="B31" s="5"/>
      <c r="C31" s="45"/>
      <c r="D31" s="38"/>
      <c r="E31" s="38"/>
      <c r="F31" s="38"/>
      <c r="G31" s="38"/>
      <c r="H31" s="38"/>
      <c r="I31" s="39"/>
      <c r="J31" s="40"/>
      <c r="K31" s="40"/>
      <c r="L31" s="40"/>
      <c r="M31" s="40"/>
      <c r="N31" s="40"/>
      <c r="O31" s="40"/>
      <c r="P31" s="40"/>
      <c r="Q31" s="41"/>
      <c r="R31" s="40"/>
      <c r="S31" s="40"/>
      <c r="T31" s="40"/>
      <c r="U31" s="40"/>
      <c r="V31" s="40"/>
      <c r="W31" s="40"/>
      <c r="X31" s="42"/>
      <c r="Y31" s="43"/>
      <c r="Z31" s="44"/>
      <c r="AA31" s="44"/>
      <c r="AB31" s="44"/>
      <c r="AC31" s="44"/>
      <c r="AD31" s="44"/>
      <c r="AE31" s="44"/>
      <c r="AF31" s="44"/>
      <c r="AG31" s="5"/>
      <c r="AH31" s="5"/>
      <c r="AI31" s="5"/>
      <c r="AJ31" s="5"/>
      <c r="AK31" s="5"/>
      <c r="AL31" s="5"/>
    </row>
    <row r="32" spans="1:38" ht="12.75" thickBot="1" x14ac:dyDescent="0.45"/>
    <row r="33" spans="3:25" ht="12.75" thickBot="1" x14ac:dyDescent="0.45">
      <c r="C33" s="4" t="s">
        <v>90</v>
      </c>
      <c r="K33" s="236" t="e">
        <f>G16*R28</f>
        <v>#VALUE!</v>
      </c>
      <c r="L33" s="237"/>
      <c r="M33" s="237"/>
      <c r="N33" s="237"/>
      <c r="O33" s="238"/>
      <c r="S33" s="236">
        <f>R22+R25-R26</f>
        <v>0</v>
      </c>
      <c r="T33" s="237"/>
      <c r="U33" s="237"/>
      <c r="V33" s="237"/>
      <c r="W33" s="238"/>
      <c r="Y33" s="4" t="s">
        <v>91</v>
      </c>
    </row>
    <row r="34" spans="3:25" x14ac:dyDescent="0.4">
      <c r="C34" s="46" t="s">
        <v>92</v>
      </c>
    </row>
  </sheetData>
  <sheetProtection selectLockedCells="1"/>
  <mergeCells count="60">
    <mergeCell ref="L1:W1"/>
    <mergeCell ref="D2:AD2"/>
    <mergeCell ref="C3:AF3"/>
    <mergeCell ref="U4:Y4"/>
    <mergeCell ref="N6:R6"/>
    <mergeCell ref="S6:AD6"/>
    <mergeCell ref="C19:H19"/>
    <mergeCell ref="I19:P19"/>
    <mergeCell ref="Q19:X19"/>
    <mergeCell ref="Y19:AF19"/>
    <mergeCell ref="B8:E8"/>
    <mergeCell ref="G8:P8"/>
    <mergeCell ref="B10:E10"/>
    <mergeCell ref="G10:I10"/>
    <mergeCell ref="K10:N10"/>
    <mergeCell ref="B12:E12"/>
    <mergeCell ref="G12:Q12"/>
    <mergeCell ref="B14:E14"/>
    <mergeCell ref="G14:AD14"/>
    <mergeCell ref="B16:E16"/>
    <mergeCell ref="G16:J16"/>
    <mergeCell ref="K16:L16"/>
    <mergeCell ref="C20:H20"/>
    <mergeCell ref="J20:O20"/>
    <mergeCell ref="R20:W20"/>
    <mergeCell ref="Y20:AF20"/>
    <mergeCell ref="C21:H21"/>
    <mergeCell ref="I21:P21"/>
    <mergeCell ref="R21:W21"/>
    <mergeCell ref="Y21:AF21"/>
    <mergeCell ref="C22:H22"/>
    <mergeCell ref="J22:O22"/>
    <mergeCell ref="R22:W22"/>
    <mergeCell ref="Y22:AF22"/>
    <mergeCell ref="C23:H23"/>
    <mergeCell ref="J23:O23"/>
    <mergeCell ref="R23:W23"/>
    <mergeCell ref="Y23:AF23"/>
    <mergeCell ref="C24:H24"/>
    <mergeCell ref="J24:O24"/>
    <mergeCell ref="R24:W24"/>
    <mergeCell ref="Y24:AF24"/>
    <mergeCell ref="C25:H25"/>
    <mergeCell ref="J25:O25"/>
    <mergeCell ref="R25:W25"/>
    <mergeCell ref="Y25:AF25"/>
    <mergeCell ref="C26:H26"/>
    <mergeCell ref="J26:O26"/>
    <mergeCell ref="R26:W26"/>
    <mergeCell ref="Y26:AF26"/>
    <mergeCell ref="C27:H27"/>
    <mergeCell ref="J27:O27"/>
    <mergeCell ref="R27:W27"/>
    <mergeCell ref="Z27:AF27"/>
    <mergeCell ref="C28:H28"/>
    <mergeCell ref="J28:O28"/>
    <mergeCell ref="R28:W28"/>
    <mergeCell ref="Y28:AF28"/>
    <mergeCell ref="K33:O33"/>
    <mergeCell ref="S33:W33"/>
  </mergeCells>
  <phoneticPr fontId="3"/>
  <conditionalFormatting sqref="G16:J16">
    <cfRule type="expression" dxfId="35" priority="9">
      <formula>$G$16=""</formula>
    </cfRule>
  </conditionalFormatting>
  <conditionalFormatting sqref="J20:O20">
    <cfRule type="expression" dxfId="34" priority="8">
      <formula>$J$20=""</formula>
    </cfRule>
  </conditionalFormatting>
  <conditionalFormatting sqref="R21:W21">
    <cfRule type="expression" dxfId="33" priority="7">
      <formula>$R$21=""</formula>
    </cfRule>
  </conditionalFormatting>
  <conditionalFormatting sqref="J23:O23">
    <cfRule type="expression" dxfId="32" priority="6">
      <formula>$J$23=""</formula>
    </cfRule>
  </conditionalFormatting>
  <conditionalFormatting sqref="R23:W23">
    <cfRule type="expression" dxfId="31" priority="5">
      <formula>$R$23=""</formula>
    </cfRule>
  </conditionalFormatting>
  <conditionalFormatting sqref="J24:O24">
    <cfRule type="expression" dxfId="30" priority="4">
      <formula>$J$24=""</formula>
    </cfRule>
  </conditionalFormatting>
  <conditionalFormatting sqref="R24:W24">
    <cfRule type="expression" dxfId="29" priority="3">
      <formula>$R$24=""</formula>
    </cfRule>
  </conditionalFormatting>
  <conditionalFormatting sqref="J26:O26">
    <cfRule type="expression" dxfId="28" priority="2">
      <formula>$J$26=""</formula>
    </cfRule>
  </conditionalFormatting>
  <conditionalFormatting sqref="R26:W26">
    <cfRule type="expression" dxfId="27" priority="1">
      <formula>$R$26=""</formula>
    </cfRule>
  </conditionalFormatting>
  <pageMargins left="0.55118110236220474" right="0.35433070866141736" top="0.62992125984251968" bottom="0.43307086614173229" header="0.27559055118110237"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61892-E478-4307-8922-7E9A3EC7EA55}">
  <sheetPr>
    <tabColor rgb="FF7030A0"/>
    <pageSetUpPr fitToPage="1"/>
  </sheetPr>
  <dimension ref="A1:AL35"/>
  <sheetViews>
    <sheetView showZeros="0" view="pageBreakPreview" zoomScaleNormal="130" zoomScaleSheetLayoutView="100" workbookViewId="0">
      <selection activeCell="S7" sqref="S7"/>
    </sheetView>
  </sheetViews>
  <sheetFormatPr defaultColWidth="2.625" defaultRowHeight="12" x14ac:dyDescent="0.4"/>
  <cols>
    <col min="1" max="1" width="0.875" style="48" customWidth="1"/>
    <col min="2" max="32" width="2.625" style="48" customWidth="1"/>
    <col min="33" max="173" width="1.625" style="48" customWidth="1"/>
    <col min="174" max="16384" width="2.625" style="48"/>
  </cols>
  <sheetData>
    <row r="1" spans="1:38" ht="20.100000000000001" customHeight="1" x14ac:dyDescent="0.4">
      <c r="A1" s="47"/>
      <c r="B1" s="47"/>
      <c r="C1" s="47"/>
      <c r="D1" s="47"/>
      <c r="E1" s="47"/>
      <c r="F1" s="47"/>
      <c r="G1" s="47"/>
      <c r="H1" s="47"/>
      <c r="I1" s="47"/>
      <c r="J1" s="47"/>
      <c r="K1" s="47"/>
      <c r="L1" s="294" t="s">
        <v>63</v>
      </c>
      <c r="M1" s="295"/>
      <c r="N1" s="295"/>
      <c r="O1" s="295"/>
      <c r="P1" s="295"/>
      <c r="Q1" s="295"/>
      <c r="R1" s="295"/>
      <c r="S1" s="295"/>
      <c r="T1" s="295"/>
      <c r="U1" s="295"/>
      <c r="V1" s="295"/>
      <c r="W1" s="296"/>
      <c r="X1" s="47"/>
      <c r="Y1" s="47"/>
      <c r="Z1" s="47"/>
      <c r="AA1" s="47"/>
      <c r="AB1" s="47"/>
      <c r="AC1" s="47"/>
      <c r="AD1" s="47"/>
      <c r="AE1" s="47"/>
      <c r="AF1" s="47"/>
      <c r="AG1" s="47"/>
      <c r="AH1" s="47"/>
      <c r="AI1" s="47"/>
      <c r="AJ1" s="47"/>
      <c r="AK1" s="47"/>
      <c r="AL1" s="47"/>
    </row>
    <row r="2" spans="1:38" ht="20.100000000000001" customHeight="1" x14ac:dyDescent="0.4">
      <c r="A2" s="47"/>
      <c r="B2" s="47"/>
      <c r="C2" s="47"/>
      <c r="D2" s="378"/>
      <c r="E2" s="378"/>
      <c r="F2" s="378"/>
      <c r="G2" s="378"/>
      <c r="H2" s="378"/>
      <c r="I2" s="378"/>
      <c r="J2" s="378"/>
      <c r="K2" s="378"/>
      <c r="L2" s="378"/>
      <c r="M2" s="378"/>
      <c r="N2" s="378"/>
      <c r="O2" s="378"/>
      <c r="P2" s="378"/>
      <c r="Q2" s="378"/>
      <c r="R2" s="378"/>
      <c r="S2" s="378"/>
      <c r="T2" s="378"/>
      <c r="U2" s="378"/>
      <c r="V2" s="378"/>
      <c r="W2" s="378"/>
      <c r="X2" s="378"/>
      <c r="Y2" s="378"/>
      <c r="Z2" s="378"/>
      <c r="AA2" s="378"/>
      <c r="AB2" s="378"/>
      <c r="AC2" s="378"/>
      <c r="AD2" s="378"/>
      <c r="AE2" s="47"/>
      <c r="AF2" s="47"/>
      <c r="AG2" s="47"/>
      <c r="AH2" s="47"/>
      <c r="AI2" s="47"/>
      <c r="AJ2" s="47"/>
      <c r="AK2" s="47"/>
      <c r="AL2" s="47"/>
    </row>
    <row r="3" spans="1:38" ht="17.25" x14ac:dyDescent="0.4">
      <c r="A3" s="47"/>
      <c r="B3" s="47"/>
      <c r="C3" s="379" t="s">
        <v>64</v>
      </c>
      <c r="D3" s="380"/>
      <c r="E3" s="380"/>
      <c r="F3" s="380"/>
      <c r="G3" s="380"/>
      <c r="H3" s="380"/>
      <c r="I3" s="380"/>
      <c r="J3" s="380"/>
      <c r="K3" s="380"/>
      <c r="L3" s="380"/>
      <c r="M3" s="380"/>
      <c r="N3" s="380"/>
      <c r="O3" s="380"/>
      <c r="P3" s="380"/>
      <c r="Q3" s="380"/>
      <c r="R3" s="380"/>
      <c r="S3" s="380"/>
      <c r="T3" s="380"/>
      <c r="U3" s="380"/>
      <c r="V3" s="380"/>
      <c r="W3" s="380"/>
      <c r="X3" s="380"/>
      <c r="Y3" s="380"/>
      <c r="Z3" s="380"/>
      <c r="AA3" s="380"/>
      <c r="AB3" s="380"/>
      <c r="AC3" s="380"/>
      <c r="AD3" s="380"/>
      <c r="AE3" s="380"/>
      <c r="AF3" s="380"/>
      <c r="AG3" s="47"/>
      <c r="AH3" s="47"/>
      <c r="AI3" s="47"/>
      <c r="AJ3" s="47"/>
      <c r="AK3" s="47"/>
      <c r="AL3" s="47"/>
    </row>
    <row r="4" spans="1:38" ht="17.25" x14ac:dyDescent="0.4">
      <c r="A4" s="47"/>
      <c r="B4" s="47"/>
      <c r="C4" s="49"/>
      <c r="D4" s="47"/>
      <c r="E4" s="47"/>
      <c r="F4" s="47"/>
      <c r="G4" s="47"/>
      <c r="H4" s="47"/>
      <c r="I4" s="47"/>
      <c r="J4" s="47"/>
      <c r="K4" s="47"/>
      <c r="L4" s="47"/>
      <c r="M4" s="47"/>
      <c r="N4" s="47"/>
      <c r="O4" s="47"/>
      <c r="P4" s="47"/>
      <c r="Q4" s="47"/>
      <c r="R4" s="47"/>
      <c r="S4" s="47"/>
      <c r="T4" s="47"/>
      <c r="U4" s="381"/>
      <c r="V4" s="381"/>
      <c r="W4" s="381"/>
      <c r="X4" s="381"/>
      <c r="Y4" s="381"/>
      <c r="Z4" s="47"/>
      <c r="AA4" s="47"/>
      <c r="AB4" s="47"/>
      <c r="AC4" s="47"/>
      <c r="AD4" s="47"/>
      <c r="AE4" s="47"/>
      <c r="AF4" s="47"/>
      <c r="AG4" s="47"/>
      <c r="AH4" s="47"/>
      <c r="AI4" s="47"/>
      <c r="AJ4" s="47"/>
      <c r="AK4" s="47"/>
      <c r="AL4" s="47"/>
    </row>
    <row r="5" spans="1:38" ht="17.25" customHeight="1" x14ac:dyDescent="0.4">
      <c r="A5" s="47"/>
      <c r="B5" s="47"/>
      <c r="C5" s="49"/>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row>
    <row r="6" spans="1:38" ht="34.5" customHeight="1" x14ac:dyDescent="0.4">
      <c r="A6" s="47"/>
      <c r="B6" s="47"/>
      <c r="C6" s="49"/>
      <c r="D6" s="47"/>
      <c r="E6" s="47"/>
      <c r="F6" s="47"/>
      <c r="G6" s="47"/>
      <c r="H6" s="47"/>
      <c r="I6" s="47"/>
      <c r="J6" s="47"/>
      <c r="K6" s="47"/>
      <c r="L6" s="47"/>
      <c r="M6" s="47"/>
      <c r="N6" s="382" t="s">
        <v>65</v>
      </c>
      <c r="O6" s="383"/>
      <c r="P6" s="383"/>
      <c r="Q6" s="383"/>
      <c r="R6" s="383"/>
      <c r="S6" s="384">
        <f>IFERROR(データシート!D9,"")</f>
        <v>0</v>
      </c>
      <c r="T6" s="385"/>
      <c r="U6" s="385"/>
      <c r="V6" s="385"/>
      <c r="W6" s="385"/>
      <c r="X6" s="385"/>
      <c r="Y6" s="385"/>
      <c r="Z6" s="385"/>
      <c r="AA6" s="385"/>
      <c r="AB6" s="385"/>
      <c r="AC6" s="385"/>
      <c r="AD6" s="385"/>
      <c r="AE6" s="47"/>
      <c r="AF6" s="47"/>
      <c r="AG6" s="47"/>
      <c r="AH6" s="47"/>
      <c r="AI6" s="47"/>
      <c r="AJ6" s="47"/>
      <c r="AK6" s="47"/>
      <c r="AL6" s="47"/>
    </row>
    <row r="7" spans="1:38" ht="17.25" x14ac:dyDescent="0.4">
      <c r="A7" s="47"/>
      <c r="B7" s="47"/>
      <c r="C7" s="49"/>
      <c r="D7" s="47"/>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row>
    <row r="8" spans="1:38" s="51" customFormat="1" ht="15" customHeight="1" x14ac:dyDescent="0.4">
      <c r="A8" s="50"/>
      <c r="B8" s="371" t="s">
        <v>66</v>
      </c>
      <c r="C8" s="372"/>
      <c r="D8" s="372"/>
      <c r="E8" s="372"/>
      <c r="F8" s="50" t="s">
        <v>67</v>
      </c>
      <c r="G8" s="373">
        <f>IFERROR(データシート!D25,"")</f>
        <v>0</v>
      </c>
      <c r="H8" s="373"/>
      <c r="I8" s="373"/>
      <c r="J8" s="373"/>
      <c r="K8" s="373"/>
      <c r="L8" s="373"/>
      <c r="M8" s="373"/>
      <c r="N8" s="373"/>
      <c r="O8" s="373"/>
      <c r="P8" s="373"/>
      <c r="Q8" s="50"/>
      <c r="R8" s="50"/>
      <c r="S8" s="50"/>
      <c r="T8" s="50"/>
      <c r="U8" s="50"/>
      <c r="V8" s="50"/>
      <c r="W8" s="50"/>
      <c r="X8" s="50"/>
      <c r="Y8" s="50"/>
      <c r="Z8" s="50"/>
      <c r="AA8" s="50"/>
      <c r="AB8" s="50"/>
      <c r="AC8" s="50"/>
      <c r="AD8" s="50"/>
      <c r="AE8" s="50"/>
      <c r="AF8" s="50"/>
      <c r="AG8" s="50"/>
      <c r="AH8" s="50"/>
      <c r="AI8" s="50"/>
      <c r="AJ8" s="50"/>
      <c r="AK8" s="50"/>
      <c r="AL8" s="50"/>
    </row>
    <row r="9" spans="1:38" s="51" customFormat="1" ht="15" customHeight="1" x14ac:dyDescent="0.4">
      <c r="A9" s="50"/>
      <c r="B9" s="50"/>
      <c r="C9" s="50"/>
      <c r="D9" s="50"/>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row>
    <row r="10" spans="1:38" s="51" customFormat="1" ht="15" customHeight="1" x14ac:dyDescent="0.4">
      <c r="A10" s="50"/>
      <c r="B10" s="371" t="s">
        <v>68</v>
      </c>
      <c r="C10" s="372"/>
      <c r="D10" s="372"/>
      <c r="E10" s="372"/>
      <c r="F10" s="50" t="s">
        <v>67</v>
      </c>
      <c r="G10" s="374">
        <f>IFERROR(データシート!D27,"")</f>
        <v>0</v>
      </c>
      <c r="H10" s="374"/>
      <c r="I10" s="374"/>
      <c r="J10" s="52" t="s">
        <v>25</v>
      </c>
      <c r="K10" s="374">
        <f>IFERROR(データシート!L27,"")</f>
        <v>0</v>
      </c>
      <c r="L10" s="374"/>
      <c r="M10" s="374"/>
      <c r="N10" s="374"/>
      <c r="O10" s="52"/>
      <c r="P10" s="52"/>
      <c r="Q10" s="52"/>
      <c r="R10" s="52"/>
      <c r="S10" s="50"/>
      <c r="T10" s="50"/>
      <c r="U10" s="50"/>
      <c r="V10" s="50"/>
      <c r="W10" s="50"/>
      <c r="X10" s="50"/>
      <c r="Y10" s="50"/>
      <c r="Z10" s="50"/>
      <c r="AA10" s="50"/>
      <c r="AB10" s="50"/>
      <c r="AC10" s="50"/>
      <c r="AD10" s="50"/>
      <c r="AE10" s="50"/>
      <c r="AF10" s="50"/>
      <c r="AG10" s="50"/>
      <c r="AH10" s="50"/>
      <c r="AI10" s="50"/>
      <c r="AJ10" s="50"/>
      <c r="AK10" s="50"/>
      <c r="AL10" s="50"/>
    </row>
    <row r="11" spans="1:38" s="51" customFormat="1" ht="15" customHeight="1" x14ac:dyDescent="0.4">
      <c r="A11" s="50"/>
      <c r="B11" s="50"/>
      <c r="C11" s="53"/>
      <c r="D11" s="53"/>
      <c r="E11" s="53"/>
      <c r="F11" s="50"/>
      <c r="G11" s="50"/>
      <c r="H11" s="50"/>
      <c r="I11" s="50"/>
      <c r="J11" s="50"/>
      <c r="K11" s="50"/>
      <c r="L11" s="50"/>
      <c r="M11" s="50"/>
      <c r="N11" s="50"/>
      <c r="O11" s="50"/>
      <c r="P11" s="50"/>
      <c r="Q11" s="50"/>
      <c r="R11" s="50"/>
      <c r="S11" s="50"/>
      <c r="T11" s="50"/>
      <c r="U11" s="50"/>
      <c r="V11" s="54"/>
      <c r="W11" s="54"/>
      <c r="X11" s="54"/>
      <c r="Y11" s="54"/>
      <c r="Z11" s="54"/>
      <c r="AA11" s="55"/>
      <c r="AB11" s="54"/>
      <c r="AC11" s="54"/>
      <c r="AD11" s="54"/>
      <c r="AE11" s="54"/>
      <c r="AF11" s="54"/>
      <c r="AG11" s="50"/>
      <c r="AH11" s="50"/>
      <c r="AI11" s="50"/>
      <c r="AJ11" s="50"/>
      <c r="AK11" s="50"/>
      <c r="AL11" s="50"/>
    </row>
    <row r="12" spans="1:38" s="51" customFormat="1" ht="15" customHeight="1" x14ac:dyDescent="0.4">
      <c r="A12" s="50"/>
      <c r="B12" s="371" t="s">
        <v>69</v>
      </c>
      <c r="C12" s="372"/>
      <c r="D12" s="372"/>
      <c r="E12" s="372"/>
      <c r="F12" s="50" t="s">
        <v>67</v>
      </c>
      <c r="G12" s="375" t="str">
        <f>IFERROR(IF(データシート!D14="無し",データシート!D23&amp;" "&amp;データシート!H23&amp;" "&amp;データシート!L23&amp;" "&amp;データシート!O23,データシート!V19&amp;" "&amp;データシート!Z19&amp;" "&amp;データシート!AD19&amp;" "&amp;データシート!AG19),"")</f>
        <v xml:space="preserve">   </v>
      </c>
      <c r="H12" s="375"/>
      <c r="I12" s="375"/>
      <c r="J12" s="375"/>
      <c r="K12" s="375"/>
      <c r="L12" s="375"/>
      <c r="M12" s="375"/>
      <c r="N12" s="375"/>
      <c r="O12" s="375"/>
      <c r="P12" s="375"/>
      <c r="Q12" s="375"/>
      <c r="R12" s="52"/>
      <c r="S12" s="50"/>
      <c r="T12" s="50"/>
      <c r="U12" s="50"/>
      <c r="V12" s="50"/>
      <c r="W12" s="50"/>
      <c r="X12" s="50"/>
      <c r="Y12" s="50"/>
      <c r="Z12" s="50"/>
      <c r="AA12" s="50"/>
      <c r="AB12" s="50"/>
      <c r="AC12" s="50"/>
      <c r="AD12" s="50"/>
      <c r="AE12" s="50"/>
      <c r="AF12" s="50"/>
      <c r="AG12" s="50"/>
      <c r="AH12" s="50"/>
      <c r="AI12" s="50"/>
      <c r="AJ12" s="50"/>
      <c r="AK12" s="50"/>
      <c r="AL12" s="50"/>
    </row>
    <row r="13" spans="1:38" s="51" customFormat="1" ht="15" customHeight="1" x14ac:dyDescent="0.4">
      <c r="A13" s="50"/>
      <c r="B13" s="50"/>
      <c r="C13" s="53"/>
      <c r="D13" s="53"/>
      <c r="E13" s="53"/>
      <c r="F13" s="50"/>
      <c r="G13" s="50"/>
      <c r="H13" s="56"/>
      <c r="I13" s="56"/>
      <c r="J13" s="56"/>
      <c r="K13" s="56"/>
      <c r="L13" s="56"/>
      <c r="M13" s="56"/>
      <c r="N13" s="50"/>
      <c r="O13" s="50"/>
      <c r="P13" s="50"/>
      <c r="Q13" s="50"/>
      <c r="R13" s="50"/>
      <c r="S13" s="50"/>
      <c r="T13" s="50"/>
      <c r="U13" s="50"/>
      <c r="V13" s="54"/>
      <c r="W13" s="54"/>
      <c r="X13" s="54"/>
      <c r="Y13" s="54"/>
      <c r="Z13" s="54"/>
      <c r="AA13" s="55"/>
      <c r="AB13" s="54"/>
      <c r="AC13" s="54"/>
      <c r="AD13" s="54"/>
      <c r="AE13" s="54"/>
      <c r="AF13" s="54"/>
      <c r="AG13" s="50"/>
      <c r="AH13" s="50"/>
      <c r="AI13" s="50"/>
      <c r="AJ13" s="50"/>
      <c r="AK13" s="50"/>
      <c r="AL13" s="50"/>
    </row>
    <row r="14" spans="1:38" s="51" customFormat="1" ht="15" customHeight="1" x14ac:dyDescent="0.4">
      <c r="A14" s="50"/>
      <c r="B14" s="371" t="s">
        <v>70</v>
      </c>
      <c r="C14" s="371"/>
      <c r="D14" s="371"/>
      <c r="E14" s="371"/>
      <c r="F14" s="50" t="s">
        <v>67</v>
      </c>
      <c r="G14" s="375" t="str">
        <f>データシート!D10&amp;"   様"</f>
        <v xml:space="preserve">   様</v>
      </c>
      <c r="H14" s="375"/>
      <c r="I14" s="375"/>
      <c r="J14" s="375"/>
      <c r="K14" s="375"/>
      <c r="L14" s="375"/>
      <c r="M14" s="375"/>
      <c r="N14" s="375"/>
      <c r="O14" s="375"/>
      <c r="P14" s="375"/>
      <c r="Q14" s="375"/>
      <c r="R14" s="375"/>
      <c r="S14" s="375"/>
      <c r="T14" s="375"/>
      <c r="U14" s="375"/>
      <c r="V14" s="375"/>
      <c r="W14" s="375"/>
      <c r="X14" s="375"/>
      <c r="Y14" s="375"/>
      <c r="Z14" s="375"/>
      <c r="AA14" s="375"/>
      <c r="AB14" s="375"/>
      <c r="AC14" s="375"/>
      <c r="AD14" s="375"/>
      <c r="AE14" s="57"/>
      <c r="AF14" s="57"/>
      <c r="AG14" s="50"/>
      <c r="AH14" s="50"/>
      <c r="AI14" s="50"/>
      <c r="AJ14" s="50"/>
      <c r="AK14" s="50"/>
      <c r="AL14" s="50"/>
    </row>
    <row r="15" spans="1:38" s="51" customFormat="1" ht="15" customHeight="1" x14ac:dyDescent="0.4">
      <c r="A15" s="50"/>
      <c r="B15" s="50"/>
      <c r="C15" s="50"/>
      <c r="D15" s="50"/>
      <c r="E15" s="50"/>
      <c r="F15" s="50"/>
      <c r="G15" s="50"/>
      <c r="H15" s="50"/>
      <c r="I15" s="50"/>
      <c r="J15" s="50"/>
      <c r="K15" s="50"/>
      <c r="L15" s="50"/>
      <c r="M15" s="50"/>
      <c r="N15" s="50"/>
      <c r="O15" s="50"/>
      <c r="P15" s="50"/>
      <c r="Q15" s="50"/>
      <c r="R15" s="50"/>
      <c r="S15" s="50"/>
      <c r="T15" s="50"/>
      <c r="U15" s="50"/>
      <c r="V15" s="54"/>
      <c r="W15" s="54"/>
      <c r="X15" s="54"/>
      <c r="Y15" s="54"/>
      <c r="Z15" s="58"/>
      <c r="AA15" s="58"/>
      <c r="AB15" s="58"/>
      <c r="AC15" s="59"/>
      <c r="AD15" s="57"/>
      <c r="AE15" s="57"/>
      <c r="AF15" s="57"/>
      <c r="AG15" s="50"/>
      <c r="AH15" s="50"/>
      <c r="AI15" s="50"/>
      <c r="AJ15" s="50"/>
      <c r="AK15" s="50"/>
      <c r="AL15" s="50"/>
    </row>
    <row r="16" spans="1:38" s="51" customFormat="1" ht="15" customHeight="1" x14ac:dyDescent="0.4">
      <c r="A16" s="50"/>
      <c r="B16" s="371" t="s">
        <v>71</v>
      </c>
      <c r="C16" s="371"/>
      <c r="D16" s="371"/>
      <c r="E16" s="371"/>
      <c r="F16" s="50" t="s">
        <v>67</v>
      </c>
      <c r="G16" s="376"/>
      <c r="H16" s="376"/>
      <c r="I16" s="376"/>
      <c r="J16" s="376"/>
      <c r="K16" s="377" t="s">
        <v>72</v>
      </c>
      <c r="L16" s="377"/>
      <c r="M16" s="50"/>
      <c r="N16" s="50"/>
      <c r="O16" s="50"/>
      <c r="P16" s="50"/>
      <c r="Q16" s="50"/>
      <c r="R16" s="50"/>
      <c r="S16" s="50"/>
      <c r="T16" s="50"/>
      <c r="U16" s="50"/>
      <c r="V16" s="54"/>
      <c r="W16" s="54"/>
      <c r="X16" s="54"/>
      <c r="Y16" s="54"/>
      <c r="Z16" s="58"/>
      <c r="AA16" s="58"/>
      <c r="AB16" s="58"/>
      <c r="AC16" s="59"/>
      <c r="AD16" s="57"/>
      <c r="AE16" s="57"/>
      <c r="AF16" s="57"/>
      <c r="AG16" s="50"/>
      <c r="AH16" s="50"/>
      <c r="AI16" s="50"/>
      <c r="AJ16" s="50"/>
      <c r="AK16" s="50"/>
      <c r="AL16" s="50"/>
    </row>
    <row r="17" spans="1:38" ht="53.25" customHeight="1" x14ac:dyDescent="0.4">
      <c r="A17" s="47"/>
      <c r="B17" s="47"/>
      <c r="C17" s="47"/>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row>
    <row r="18" spans="1:38" ht="18.75" customHeight="1" thickBot="1" x14ac:dyDescent="0.45">
      <c r="A18" s="47"/>
      <c r="B18" s="47"/>
      <c r="C18" s="47"/>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60" t="s">
        <v>73</v>
      </c>
      <c r="AG18" s="47"/>
      <c r="AH18" s="47"/>
      <c r="AI18" s="47"/>
      <c r="AJ18" s="47"/>
      <c r="AK18" s="47"/>
      <c r="AL18" s="47"/>
    </row>
    <row r="19" spans="1:38" ht="30" customHeight="1" thickBot="1" x14ac:dyDescent="0.45">
      <c r="A19" s="47"/>
      <c r="B19" s="47"/>
      <c r="C19" s="325" t="s">
        <v>74</v>
      </c>
      <c r="D19" s="326"/>
      <c r="E19" s="326"/>
      <c r="F19" s="326"/>
      <c r="G19" s="326"/>
      <c r="H19" s="327"/>
      <c r="I19" s="369" t="s">
        <v>75</v>
      </c>
      <c r="J19" s="326"/>
      <c r="K19" s="326"/>
      <c r="L19" s="326"/>
      <c r="M19" s="326"/>
      <c r="N19" s="326"/>
      <c r="O19" s="326"/>
      <c r="P19" s="327"/>
      <c r="Q19" s="369" t="s">
        <v>76</v>
      </c>
      <c r="R19" s="326"/>
      <c r="S19" s="326"/>
      <c r="T19" s="326"/>
      <c r="U19" s="326"/>
      <c r="V19" s="326"/>
      <c r="W19" s="326"/>
      <c r="X19" s="327"/>
      <c r="Y19" s="326" t="s">
        <v>77</v>
      </c>
      <c r="Z19" s="326"/>
      <c r="AA19" s="326"/>
      <c r="AB19" s="326"/>
      <c r="AC19" s="326"/>
      <c r="AD19" s="326"/>
      <c r="AE19" s="326"/>
      <c r="AF19" s="370"/>
      <c r="AG19" s="47"/>
      <c r="AH19" s="47"/>
      <c r="AI19" s="47"/>
      <c r="AJ19" s="47"/>
      <c r="AK19" s="47"/>
      <c r="AL19" s="47"/>
    </row>
    <row r="20" spans="1:38" ht="29.25" customHeight="1" x14ac:dyDescent="0.4">
      <c r="A20" s="47"/>
      <c r="B20" s="47"/>
      <c r="C20" s="356" t="s">
        <v>78</v>
      </c>
      <c r="D20" s="357"/>
      <c r="E20" s="357"/>
      <c r="F20" s="357"/>
      <c r="G20" s="357"/>
      <c r="H20" s="358"/>
      <c r="I20" s="61"/>
      <c r="J20" s="363"/>
      <c r="K20" s="363"/>
      <c r="L20" s="363"/>
      <c r="M20" s="363"/>
      <c r="N20" s="363"/>
      <c r="O20" s="363"/>
      <c r="P20" s="62"/>
      <c r="Q20" s="63"/>
      <c r="R20" s="363">
        <f>J20</f>
        <v>0</v>
      </c>
      <c r="S20" s="363"/>
      <c r="T20" s="363"/>
      <c r="U20" s="363"/>
      <c r="V20" s="363"/>
      <c r="W20" s="363"/>
      <c r="X20" s="64"/>
      <c r="Y20" s="364"/>
      <c r="Z20" s="360"/>
      <c r="AA20" s="360"/>
      <c r="AB20" s="360"/>
      <c r="AC20" s="360"/>
      <c r="AD20" s="360"/>
      <c r="AE20" s="360"/>
      <c r="AF20" s="365"/>
      <c r="AG20" s="47"/>
      <c r="AH20" s="47"/>
      <c r="AI20" s="47"/>
      <c r="AJ20" s="47"/>
      <c r="AK20" s="47"/>
      <c r="AL20" s="47"/>
    </row>
    <row r="21" spans="1:38" ht="29.25" customHeight="1" x14ac:dyDescent="0.4">
      <c r="A21" s="47"/>
      <c r="B21" s="47"/>
      <c r="C21" s="342" t="s">
        <v>79</v>
      </c>
      <c r="D21" s="343"/>
      <c r="E21" s="343"/>
      <c r="F21" s="343"/>
      <c r="G21" s="343"/>
      <c r="H21" s="344"/>
      <c r="I21" s="366"/>
      <c r="J21" s="367"/>
      <c r="K21" s="367"/>
      <c r="L21" s="367"/>
      <c r="M21" s="367"/>
      <c r="N21" s="367"/>
      <c r="O21" s="367"/>
      <c r="P21" s="368"/>
      <c r="Q21" s="65" t="s">
        <v>80</v>
      </c>
      <c r="R21" s="345"/>
      <c r="S21" s="345"/>
      <c r="T21" s="345"/>
      <c r="U21" s="345"/>
      <c r="V21" s="345"/>
      <c r="W21" s="345"/>
      <c r="X21" s="66"/>
      <c r="Y21" s="282"/>
      <c r="Z21" s="283"/>
      <c r="AA21" s="283"/>
      <c r="AB21" s="283"/>
      <c r="AC21" s="283"/>
      <c r="AD21" s="283"/>
      <c r="AE21" s="283"/>
      <c r="AF21" s="284"/>
      <c r="AG21" s="47"/>
      <c r="AH21" s="47"/>
      <c r="AI21" s="47"/>
      <c r="AJ21" s="47"/>
      <c r="AK21" s="47"/>
      <c r="AL21" s="47"/>
    </row>
    <row r="22" spans="1:38" ht="29.25" customHeight="1" thickBot="1" x14ac:dyDescent="0.45">
      <c r="A22" s="47"/>
      <c r="B22" s="47"/>
      <c r="C22" s="349" t="s">
        <v>81</v>
      </c>
      <c r="D22" s="350"/>
      <c r="E22" s="350"/>
      <c r="F22" s="350"/>
      <c r="G22" s="350"/>
      <c r="H22" s="351"/>
      <c r="I22" s="67"/>
      <c r="J22" s="352">
        <f>IFERROR(J20,"")</f>
        <v>0</v>
      </c>
      <c r="K22" s="352"/>
      <c r="L22" s="352"/>
      <c r="M22" s="352"/>
      <c r="N22" s="352"/>
      <c r="O22" s="352"/>
      <c r="P22" s="68"/>
      <c r="Q22" s="67"/>
      <c r="R22" s="352">
        <f>IFERROR(R20-R21,"")</f>
        <v>0</v>
      </c>
      <c r="S22" s="352"/>
      <c r="T22" s="352"/>
      <c r="U22" s="352"/>
      <c r="V22" s="352"/>
      <c r="W22" s="352"/>
      <c r="X22" s="68"/>
      <c r="Y22" s="353"/>
      <c r="Z22" s="354"/>
      <c r="AA22" s="354"/>
      <c r="AB22" s="354"/>
      <c r="AC22" s="354"/>
      <c r="AD22" s="354"/>
      <c r="AE22" s="354"/>
      <c r="AF22" s="355"/>
      <c r="AG22" s="47"/>
      <c r="AH22" s="47"/>
      <c r="AI22" s="47"/>
      <c r="AJ22" s="69"/>
      <c r="AK22" s="47"/>
      <c r="AL22" s="47"/>
    </row>
    <row r="23" spans="1:38" ht="29.25" customHeight="1" x14ac:dyDescent="0.4">
      <c r="A23" s="47"/>
      <c r="B23" s="47"/>
      <c r="C23" s="356" t="s">
        <v>82</v>
      </c>
      <c r="D23" s="357"/>
      <c r="E23" s="357"/>
      <c r="F23" s="357"/>
      <c r="G23" s="357"/>
      <c r="H23" s="358"/>
      <c r="I23" s="61"/>
      <c r="J23" s="359"/>
      <c r="K23" s="359"/>
      <c r="L23" s="359"/>
      <c r="M23" s="359"/>
      <c r="N23" s="359"/>
      <c r="O23" s="359"/>
      <c r="P23" s="62"/>
      <c r="Q23" s="63"/>
      <c r="R23" s="359"/>
      <c r="S23" s="359"/>
      <c r="T23" s="359"/>
      <c r="U23" s="359"/>
      <c r="V23" s="359"/>
      <c r="W23" s="359"/>
      <c r="X23" s="64"/>
      <c r="Y23" s="360"/>
      <c r="Z23" s="361"/>
      <c r="AA23" s="361"/>
      <c r="AB23" s="361"/>
      <c r="AC23" s="361"/>
      <c r="AD23" s="361"/>
      <c r="AE23" s="361"/>
      <c r="AF23" s="362"/>
      <c r="AG23" s="47"/>
      <c r="AH23" s="47"/>
      <c r="AI23" s="47"/>
      <c r="AJ23" s="69"/>
      <c r="AK23" s="47"/>
      <c r="AL23" s="47"/>
    </row>
    <row r="24" spans="1:38" ht="29.25" customHeight="1" x14ac:dyDescent="0.4">
      <c r="A24" s="47"/>
      <c r="B24" s="47"/>
      <c r="C24" s="335" t="s">
        <v>83</v>
      </c>
      <c r="D24" s="336"/>
      <c r="E24" s="336"/>
      <c r="F24" s="336"/>
      <c r="G24" s="336"/>
      <c r="H24" s="337"/>
      <c r="I24" s="70"/>
      <c r="J24" s="338"/>
      <c r="K24" s="338"/>
      <c r="L24" s="338"/>
      <c r="M24" s="338"/>
      <c r="N24" s="338"/>
      <c r="O24" s="338"/>
      <c r="P24" s="71"/>
      <c r="Q24" s="72"/>
      <c r="R24" s="338"/>
      <c r="S24" s="338"/>
      <c r="T24" s="338"/>
      <c r="U24" s="338"/>
      <c r="V24" s="338"/>
      <c r="W24" s="338"/>
      <c r="X24" s="73"/>
      <c r="Y24" s="339"/>
      <c r="Z24" s="340"/>
      <c r="AA24" s="340"/>
      <c r="AB24" s="340"/>
      <c r="AC24" s="340"/>
      <c r="AD24" s="340"/>
      <c r="AE24" s="340"/>
      <c r="AF24" s="341"/>
      <c r="AG24" s="47"/>
      <c r="AH24" s="47"/>
      <c r="AI24" s="47"/>
      <c r="AJ24" s="47"/>
      <c r="AK24" s="47"/>
      <c r="AL24" s="47"/>
    </row>
    <row r="25" spans="1:38" ht="29.25" customHeight="1" thickBot="1" x14ac:dyDescent="0.45">
      <c r="A25" s="47"/>
      <c r="B25" s="47"/>
      <c r="C25" s="342" t="s">
        <v>84</v>
      </c>
      <c r="D25" s="343"/>
      <c r="E25" s="343"/>
      <c r="F25" s="343"/>
      <c r="G25" s="343"/>
      <c r="H25" s="344"/>
      <c r="I25" s="65"/>
      <c r="J25" s="345">
        <f>SUM(J23:O24)</f>
        <v>0</v>
      </c>
      <c r="K25" s="345"/>
      <c r="L25" s="345"/>
      <c r="M25" s="345"/>
      <c r="N25" s="345"/>
      <c r="O25" s="345"/>
      <c r="P25" s="66"/>
      <c r="Q25" s="65"/>
      <c r="R25" s="345">
        <f>SUM(R23:W24)</f>
        <v>0</v>
      </c>
      <c r="S25" s="345"/>
      <c r="T25" s="345"/>
      <c r="U25" s="345"/>
      <c r="V25" s="345"/>
      <c r="W25" s="345"/>
      <c r="X25" s="66"/>
      <c r="Y25" s="346"/>
      <c r="Z25" s="347"/>
      <c r="AA25" s="347"/>
      <c r="AB25" s="347"/>
      <c r="AC25" s="347"/>
      <c r="AD25" s="347"/>
      <c r="AE25" s="347"/>
      <c r="AF25" s="348"/>
      <c r="AG25" s="47"/>
      <c r="AH25" s="47"/>
      <c r="AI25" s="47"/>
      <c r="AJ25" s="47"/>
      <c r="AK25" s="47"/>
      <c r="AL25" s="47"/>
    </row>
    <row r="26" spans="1:38" ht="29.25" customHeight="1" thickBot="1" x14ac:dyDescent="0.45">
      <c r="A26" s="47"/>
      <c r="B26" s="47"/>
      <c r="C26" s="325" t="s">
        <v>85</v>
      </c>
      <c r="D26" s="326"/>
      <c r="E26" s="326"/>
      <c r="F26" s="326"/>
      <c r="G26" s="326"/>
      <c r="H26" s="327"/>
      <c r="I26" s="74" t="s">
        <v>80</v>
      </c>
      <c r="J26" s="328"/>
      <c r="K26" s="328"/>
      <c r="L26" s="328"/>
      <c r="M26" s="328"/>
      <c r="N26" s="328"/>
      <c r="O26" s="328"/>
      <c r="P26" s="75"/>
      <c r="Q26" s="74" t="s">
        <v>80</v>
      </c>
      <c r="R26" s="328"/>
      <c r="S26" s="328"/>
      <c r="T26" s="328"/>
      <c r="U26" s="328"/>
      <c r="V26" s="328"/>
      <c r="W26" s="328"/>
      <c r="X26" s="75"/>
      <c r="Y26" s="329"/>
      <c r="Z26" s="330"/>
      <c r="AA26" s="330"/>
      <c r="AB26" s="330"/>
      <c r="AC26" s="330"/>
      <c r="AD26" s="330"/>
      <c r="AE26" s="330"/>
      <c r="AF26" s="331"/>
      <c r="AG26" s="47"/>
      <c r="AH26" s="47"/>
      <c r="AI26" s="47"/>
      <c r="AJ26" s="47"/>
      <c r="AK26" s="47"/>
      <c r="AL26" s="47"/>
    </row>
    <row r="27" spans="1:38" ht="29.25" customHeight="1" thickBot="1" x14ac:dyDescent="0.45">
      <c r="A27" s="47"/>
      <c r="B27" s="47"/>
      <c r="C27" s="325" t="s">
        <v>86</v>
      </c>
      <c r="D27" s="326"/>
      <c r="E27" s="326"/>
      <c r="F27" s="326"/>
      <c r="G27" s="326"/>
      <c r="H27" s="327"/>
      <c r="I27" s="74"/>
      <c r="J27" s="332">
        <f>IFERROR((J22+J25-J26),"")</f>
        <v>0</v>
      </c>
      <c r="K27" s="332"/>
      <c r="L27" s="332"/>
      <c r="M27" s="332"/>
      <c r="N27" s="332"/>
      <c r="O27" s="332"/>
      <c r="P27" s="75"/>
      <c r="Q27" s="74"/>
      <c r="R27" s="332">
        <f>IFERROR((R22+R25-R26),"")</f>
        <v>0</v>
      </c>
      <c r="S27" s="332"/>
      <c r="T27" s="332"/>
      <c r="U27" s="332"/>
      <c r="V27" s="332"/>
      <c r="W27" s="332"/>
      <c r="X27" s="75"/>
      <c r="Y27" s="76" t="s">
        <v>87</v>
      </c>
      <c r="Z27" s="333">
        <f>IFERROR(J27-R27,"")</f>
        <v>0</v>
      </c>
      <c r="AA27" s="333"/>
      <c r="AB27" s="333"/>
      <c r="AC27" s="333"/>
      <c r="AD27" s="333"/>
      <c r="AE27" s="333"/>
      <c r="AF27" s="334"/>
      <c r="AG27" s="47"/>
      <c r="AH27" s="47"/>
      <c r="AI27" s="47"/>
      <c r="AJ27" s="47"/>
      <c r="AK27" s="47"/>
      <c r="AL27" s="47"/>
    </row>
    <row r="28" spans="1:38" ht="29.25" customHeight="1" x14ac:dyDescent="0.4">
      <c r="A28" s="47"/>
      <c r="B28" s="47"/>
      <c r="C28" s="311" t="s">
        <v>88</v>
      </c>
      <c r="D28" s="312"/>
      <c r="E28" s="312"/>
      <c r="F28" s="312"/>
      <c r="G28" s="312"/>
      <c r="H28" s="313"/>
      <c r="I28" s="77"/>
      <c r="J28" s="317"/>
      <c r="K28" s="317"/>
      <c r="L28" s="317"/>
      <c r="M28" s="317"/>
      <c r="N28" s="317"/>
      <c r="O28" s="317"/>
      <c r="P28" s="78"/>
      <c r="Q28" s="79"/>
      <c r="R28" s="319"/>
      <c r="S28" s="319"/>
      <c r="T28" s="319"/>
      <c r="U28" s="319"/>
      <c r="V28" s="319"/>
      <c r="W28" s="319"/>
      <c r="X28" s="80"/>
      <c r="Y28" s="320"/>
      <c r="Z28" s="321"/>
      <c r="AA28" s="321"/>
      <c r="AB28" s="81" t="s">
        <v>93</v>
      </c>
      <c r="AC28" s="81"/>
      <c r="AD28" s="81"/>
      <c r="AE28" s="81"/>
      <c r="AF28" s="82"/>
      <c r="AG28" s="47"/>
      <c r="AH28" s="47"/>
      <c r="AI28" s="47"/>
      <c r="AJ28" s="47"/>
      <c r="AK28" s="47"/>
      <c r="AL28" s="47"/>
    </row>
    <row r="29" spans="1:38" ht="29.25" customHeight="1" thickBot="1" x14ac:dyDescent="0.45">
      <c r="A29" s="47"/>
      <c r="B29" s="47"/>
      <c r="C29" s="314"/>
      <c r="D29" s="315"/>
      <c r="E29" s="315"/>
      <c r="F29" s="315"/>
      <c r="G29" s="315"/>
      <c r="H29" s="316"/>
      <c r="I29" s="83"/>
      <c r="J29" s="318"/>
      <c r="K29" s="318"/>
      <c r="L29" s="318"/>
      <c r="M29" s="318"/>
      <c r="N29" s="318"/>
      <c r="O29" s="318"/>
      <c r="P29" s="84"/>
      <c r="Q29" s="85"/>
      <c r="R29" s="322"/>
      <c r="S29" s="322"/>
      <c r="T29" s="322"/>
      <c r="U29" s="322"/>
      <c r="V29" s="322"/>
      <c r="W29" s="322"/>
      <c r="X29" s="86"/>
      <c r="Y29" s="323"/>
      <c r="Z29" s="324"/>
      <c r="AA29" s="324"/>
      <c r="AB29" s="87" t="s">
        <v>93</v>
      </c>
      <c r="AC29" s="87"/>
      <c r="AD29" s="87"/>
      <c r="AE29" s="87"/>
      <c r="AF29" s="88"/>
      <c r="AG29" s="47"/>
      <c r="AH29" s="47"/>
      <c r="AI29" s="47"/>
      <c r="AJ29" s="47"/>
      <c r="AK29" s="47"/>
      <c r="AL29" s="47"/>
    </row>
    <row r="30" spans="1:38" ht="9" customHeight="1" x14ac:dyDescent="0.4">
      <c r="A30" s="47"/>
      <c r="B30" s="47"/>
      <c r="C30" s="89"/>
      <c r="D30" s="89"/>
      <c r="E30" s="89"/>
      <c r="F30" s="89"/>
      <c r="G30" s="89"/>
      <c r="H30" s="89"/>
      <c r="I30" s="90"/>
      <c r="J30" s="91"/>
      <c r="K30" s="91"/>
      <c r="L30" s="91"/>
      <c r="M30" s="91"/>
      <c r="N30" s="91"/>
      <c r="O30" s="91"/>
      <c r="P30" s="92"/>
      <c r="Q30" s="90"/>
      <c r="R30" s="90"/>
      <c r="S30" s="90"/>
      <c r="T30" s="90"/>
      <c r="U30" s="91"/>
      <c r="V30" s="91"/>
      <c r="W30" s="91"/>
      <c r="X30" s="91"/>
      <c r="Y30" s="93"/>
      <c r="Z30" s="94"/>
      <c r="AA30" s="94"/>
      <c r="AB30" s="94"/>
      <c r="AC30" s="94"/>
      <c r="AD30" s="94"/>
      <c r="AE30" s="94"/>
      <c r="AF30" s="94"/>
      <c r="AG30" s="47"/>
      <c r="AH30" s="47"/>
      <c r="AI30" s="47"/>
      <c r="AJ30" s="47"/>
      <c r="AK30" s="47"/>
      <c r="AL30" s="47"/>
    </row>
    <row r="31" spans="1:38" ht="16.5" customHeight="1" x14ac:dyDescent="0.4">
      <c r="A31" s="47"/>
      <c r="B31" s="47"/>
      <c r="C31" s="45" t="s">
        <v>89</v>
      </c>
      <c r="D31" s="89"/>
      <c r="E31" s="89"/>
      <c r="F31" s="89"/>
      <c r="G31" s="89"/>
      <c r="H31" s="89"/>
      <c r="I31" s="90"/>
      <c r="J31" s="91"/>
      <c r="K31" s="91"/>
      <c r="L31" s="91"/>
      <c r="M31" s="91"/>
      <c r="N31" s="91"/>
      <c r="O31" s="91"/>
      <c r="P31" s="92"/>
      <c r="Q31" s="90"/>
      <c r="R31" s="90"/>
      <c r="S31" s="90"/>
      <c r="T31" s="90"/>
      <c r="U31" s="91"/>
      <c r="V31" s="91"/>
      <c r="W31" s="91"/>
      <c r="X31" s="91"/>
      <c r="Y31" s="93"/>
      <c r="Z31" s="94"/>
      <c r="AA31" s="94"/>
      <c r="AB31" s="94"/>
      <c r="AC31" s="94"/>
      <c r="AD31" s="94"/>
      <c r="AE31" s="94"/>
      <c r="AF31" s="94"/>
      <c r="AG31" s="47"/>
      <c r="AH31" s="47"/>
      <c r="AI31" s="47"/>
      <c r="AJ31" s="47"/>
      <c r="AK31" s="47"/>
      <c r="AL31" s="47"/>
    </row>
    <row r="32" spans="1:38" ht="16.5" customHeight="1" x14ac:dyDescent="0.4">
      <c r="A32" s="47"/>
      <c r="B32" s="47"/>
      <c r="C32" s="95"/>
      <c r="D32" s="89"/>
      <c r="E32" s="89"/>
      <c r="F32" s="89"/>
      <c r="G32" s="89"/>
      <c r="H32" s="89"/>
      <c r="I32" s="90"/>
      <c r="J32" s="91"/>
      <c r="K32" s="91"/>
      <c r="L32" s="91"/>
      <c r="M32" s="91"/>
      <c r="N32" s="91"/>
      <c r="O32" s="91"/>
      <c r="P32" s="92"/>
      <c r="Q32" s="90"/>
      <c r="R32" s="90"/>
      <c r="S32" s="90"/>
      <c r="T32" s="90"/>
      <c r="U32" s="91"/>
      <c r="V32" s="91"/>
      <c r="W32" s="91"/>
      <c r="X32" s="91"/>
      <c r="Y32" s="93"/>
      <c r="Z32" s="94"/>
      <c r="AA32" s="94"/>
      <c r="AB32" s="94"/>
      <c r="AC32" s="94"/>
      <c r="AD32" s="94"/>
      <c r="AE32" s="94"/>
      <c r="AF32" s="94"/>
      <c r="AG32" s="47"/>
      <c r="AH32" s="47"/>
      <c r="AI32" s="47"/>
      <c r="AJ32" s="47"/>
      <c r="AK32" s="47"/>
      <c r="AL32" s="47"/>
    </row>
    <row r="33" spans="3:24" ht="18.75" customHeight="1" thickBot="1" x14ac:dyDescent="0.45"/>
    <row r="34" spans="3:24" ht="18" customHeight="1" thickBot="1" x14ac:dyDescent="0.45">
      <c r="C34" s="48" t="s">
        <v>90</v>
      </c>
      <c r="L34" s="305">
        <f>IFERROR(J28*G16,"")</f>
        <v>0</v>
      </c>
      <c r="M34" s="306"/>
      <c r="N34" s="306"/>
      <c r="O34" s="306"/>
      <c r="P34" s="307"/>
      <c r="T34" s="308">
        <f>(R28*Y28)+(R29*Y29)</f>
        <v>0</v>
      </c>
      <c r="U34" s="309"/>
      <c r="V34" s="309"/>
      <c r="W34" s="310"/>
      <c r="X34" s="96"/>
    </row>
    <row r="35" spans="3:24" x14ac:dyDescent="0.4">
      <c r="C35" s="97" t="s">
        <v>92</v>
      </c>
    </row>
  </sheetData>
  <sheetProtection selectLockedCells="1"/>
  <mergeCells count="62">
    <mergeCell ref="L1:W1"/>
    <mergeCell ref="D2:AD2"/>
    <mergeCell ref="C3:AF3"/>
    <mergeCell ref="U4:Y4"/>
    <mergeCell ref="N6:R6"/>
    <mergeCell ref="S6:AD6"/>
    <mergeCell ref="C19:H19"/>
    <mergeCell ref="I19:P19"/>
    <mergeCell ref="Q19:X19"/>
    <mergeCell ref="Y19:AF19"/>
    <mergeCell ref="B8:E8"/>
    <mergeCell ref="G8:P8"/>
    <mergeCell ref="B10:E10"/>
    <mergeCell ref="G10:I10"/>
    <mergeCell ref="K10:N10"/>
    <mergeCell ref="B12:E12"/>
    <mergeCell ref="G12:Q12"/>
    <mergeCell ref="B14:E14"/>
    <mergeCell ref="G14:AD14"/>
    <mergeCell ref="B16:E16"/>
    <mergeCell ref="G16:J16"/>
    <mergeCell ref="K16:L16"/>
    <mergeCell ref="C20:H20"/>
    <mergeCell ref="J20:O20"/>
    <mergeCell ref="R20:W20"/>
    <mergeCell ref="Y20:AF20"/>
    <mergeCell ref="C21:H21"/>
    <mergeCell ref="I21:P21"/>
    <mergeCell ref="R21:W21"/>
    <mergeCell ref="Y21:AF21"/>
    <mergeCell ref="C22:H22"/>
    <mergeCell ref="J22:O22"/>
    <mergeCell ref="R22:W22"/>
    <mergeCell ref="Y22:AF22"/>
    <mergeCell ref="C23:H23"/>
    <mergeCell ref="J23:O23"/>
    <mergeCell ref="R23:W23"/>
    <mergeCell ref="Y23:AF23"/>
    <mergeCell ref="C24:H24"/>
    <mergeCell ref="J24:O24"/>
    <mergeCell ref="R24:W24"/>
    <mergeCell ref="Y24:AF24"/>
    <mergeCell ref="C25:H25"/>
    <mergeCell ref="J25:O25"/>
    <mergeCell ref="R25:W25"/>
    <mergeCell ref="Y25:AF25"/>
    <mergeCell ref="Y28:AA28"/>
    <mergeCell ref="R29:W29"/>
    <mergeCell ref="Y29:AA29"/>
    <mergeCell ref="C26:H26"/>
    <mergeCell ref="J26:O26"/>
    <mergeCell ref="R26:W26"/>
    <mergeCell ref="Y26:AF26"/>
    <mergeCell ref="C27:H27"/>
    <mergeCell ref="J27:O27"/>
    <mergeCell ref="R27:W27"/>
    <mergeCell ref="Z27:AF27"/>
    <mergeCell ref="L34:P34"/>
    <mergeCell ref="T34:W34"/>
    <mergeCell ref="C28:H29"/>
    <mergeCell ref="J28:O29"/>
    <mergeCell ref="R28:W28"/>
  </mergeCells>
  <phoneticPr fontId="3"/>
  <conditionalFormatting sqref="G16:J16">
    <cfRule type="expression" dxfId="26" priority="14">
      <formula>$G$16=""</formula>
    </cfRule>
  </conditionalFormatting>
  <conditionalFormatting sqref="J20:O20">
    <cfRule type="expression" dxfId="25" priority="13">
      <formula>$J$20=""</formula>
    </cfRule>
  </conditionalFormatting>
  <conditionalFormatting sqref="R21:W21">
    <cfRule type="expression" dxfId="24" priority="12">
      <formula>$R$21=""</formula>
    </cfRule>
  </conditionalFormatting>
  <conditionalFormatting sqref="J23:O23">
    <cfRule type="expression" dxfId="23" priority="11">
      <formula>$J$23=""</formula>
    </cfRule>
  </conditionalFormatting>
  <conditionalFormatting sqref="R23:W23">
    <cfRule type="expression" dxfId="22" priority="10">
      <formula>$R$23=""</formula>
    </cfRule>
  </conditionalFormatting>
  <conditionalFormatting sqref="J24:O24">
    <cfRule type="expression" dxfId="21" priority="9">
      <formula>$J$24=""</formula>
    </cfRule>
  </conditionalFormatting>
  <conditionalFormatting sqref="R24:W24">
    <cfRule type="expression" dxfId="20" priority="8">
      <formula>$R$24=""</formula>
    </cfRule>
  </conditionalFormatting>
  <conditionalFormatting sqref="J26:O26">
    <cfRule type="expression" dxfId="19" priority="7">
      <formula>$J$26=""</formula>
    </cfRule>
  </conditionalFormatting>
  <conditionalFormatting sqref="R26:W26">
    <cfRule type="expression" dxfId="18" priority="6">
      <formula>$R$26=""</formula>
    </cfRule>
  </conditionalFormatting>
  <conditionalFormatting sqref="J28:O29">
    <cfRule type="expression" dxfId="17" priority="5">
      <formula>$J$28=""</formula>
    </cfRule>
  </conditionalFormatting>
  <conditionalFormatting sqref="R28:W28">
    <cfRule type="expression" dxfId="16" priority="4">
      <formula>$R$28=""</formula>
    </cfRule>
  </conditionalFormatting>
  <conditionalFormatting sqref="R29:W29">
    <cfRule type="expression" dxfId="15" priority="3">
      <formula>$R$29=""</formula>
    </cfRule>
  </conditionalFormatting>
  <conditionalFormatting sqref="Y28:AA28">
    <cfRule type="expression" dxfId="14" priority="2">
      <formula>$Y$28=""</formula>
    </cfRule>
  </conditionalFormatting>
  <conditionalFormatting sqref="Y29:AA29">
    <cfRule type="expression" dxfId="13" priority="1">
      <formula>$Y$29=""</formula>
    </cfRule>
  </conditionalFormatting>
  <pageMargins left="0.55118110236220474" right="0.35433070866141736" top="0.62992125984251968" bottom="0.62992125984251968" header="0.27559055118110237"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48CA7-705E-4D68-B4C3-0AA71C33C579}">
  <sheetPr>
    <tabColor rgb="FF7030A0"/>
    <pageSetUpPr fitToPage="1"/>
  </sheetPr>
  <dimension ref="A1:AL36"/>
  <sheetViews>
    <sheetView showZeros="0" view="pageBreakPreview" zoomScaleNormal="130" zoomScaleSheetLayoutView="100" workbookViewId="0">
      <selection activeCell="S8" sqref="S8"/>
    </sheetView>
  </sheetViews>
  <sheetFormatPr defaultColWidth="2.625" defaultRowHeight="12" x14ac:dyDescent="0.4"/>
  <cols>
    <col min="1" max="1" width="0.875" style="48" customWidth="1"/>
    <col min="2" max="32" width="2.625" style="48" customWidth="1"/>
    <col min="33" max="173" width="1.625" style="48" customWidth="1"/>
    <col min="174" max="16384" width="2.625" style="48"/>
  </cols>
  <sheetData>
    <row r="1" spans="1:38" ht="17.25" customHeight="1" x14ac:dyDescent="0.4">
      <c r="A1" s="47"/>
      <c r="B1" s="47"/>
      <c r="C1" s="47"/>
      <c r="D1" s="47"/>
      <c r="E1" s="47"/>
      <c r="F1" s="47"/>
      <c r="G1" s="47"/>
      <c r="H1" s="47"/>
      <c r="I1" s="47"/>
      <c r="J1" s="47"/>
      <c r="K1" s="47"/>
      <c r="L1" s="294" t="s">
        <v>63</v>
      </c>
      <c r="M1" s="295"/>
      <c r="N1" s="295"/>
      <c r="O1" s="295"/>
      <c r="P1" s="295"/>
      <c r="Q1" s="295"/>
      <c r="R1" s="295"/>
      <c r="S1" s="295"/>
      <c r="T1" s="295"/>
      <c r="U1" s="295"/>
      <c r="V1" s="295"/>
      <c r="W1" s="296"/>
      <c r="X1" s="47"/>
      <c r="Y1" s="47"/>
      <c r="Z1" s="47"/>
      <c r="AA1" s="98"/>
      <c r="AB1" s="98"/>
      <c r="AC1" s="98"/>
      <c r="AD1" s="98"/>
      <c r="AE1" s="98"/>
      <c r="AF1" s="98"/>
      <c r="AG1" s="47"/>
      <c r="AH1" s="47"/>
      <c r="AI1" s="47"/>
      <c r="AJ1" s="47"/>
      <c r="AK1" s="47"/>
      <c r="AL1" s="47"/>
    </row>
    <row r="2" spans="1:38" ht="20.100000000000001" customHeight="1" x14ac:dyDescent="0.4">
      <c r="A2" s="47"/>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row>
    <row r="3" spans="1:38" ht="20.100000000000001" customHeight="1" x14ac:dyDescent="0.4">
      <c r="A3" s="47"/>
      <c r="B3" s="47"/>
      <c r="C3" s="47"/>
      <c r="D3" s="378"/>
      <c r="E3" s="378"/>
      <c r="F3" s="378"/>
      <c r="G3" s="378"/>
      <c r="H3" s="378"/>
      <c r="I3" s="378"/>
      <c r="J3" s="378"/>
      <c r="K3" s="378"/>
      <c r="L3" s="378"/>
      <c r="M3" s="378"/>
      <c r="N3" s="378"/>
      <c r="O3" s="378"/>
      <c r="P3" s="378"/>
      <c r="Q3" s="378"/>
      <c r="R3" s="378"/>
      <c r="S3" s="378"/>
      <c r="T3" s="378"/>
      <c r="U3" s="378"/>
      <c r="V3" s="378"/>
      <c r="W3" s="378"/>
      <c r="X3" s="378"/>
      <c r="Y3" s="378"/>
      <c r="Z3" s="378"/>
      <c r="AA3" s="378"/>
      <c r="AB3" s="378"/>
      <c r="AC3" s="378"/>
      <c r="AD3" s="378"/>
      <c r="AE3" s="47"/>
      <c r="AF3" s="47"/>
      <c r="AG3" s="47"/>
      <c r="AH3" s="47"/>
      <c r="AI3" s="47"/>
      <c r="AJ3" s="47"/>
      <c r="AK3" s="47"/>
      <c r="AL3" s="47"/>
    </row>
    <row r="4" spans="1:38" ht="17.25" x14ac:dyDescent="0.4">
      <c r="A4" s="47"/>
      <c r="B4" s="47"/>
      <c r="C4" s="379" t="s">
        <v>64</v>
      </c>
      <c r="D4" s="380"/>
      <c r="E4" s="380"/>
      <c r="F4" s="380"/>
      <c r="G4" s="380"/>
      <c r="H4" s="380"/>
      <c r="I4" s="380"/>
      <c r="J4" s="380"/>
      <c r="K4" s="380"/>
      <c r="L4" s="380"/>
      <c r="M4" s="380"/>
      <c r="N4" s="380"/>
      <c r="O4" s="380"/>
      <c r="P4" s="380"/>
      <c r="Q4" s="380"/>
      <c r="R4" s="380"/>
      <c r="S4" s="380"/>
      <c r="T4" s="380"/>
      <c r="U4" s="380"/>
      <c r="V4" s="380"/>
      <c r="W4" s="380"/>
      <c r="X4" s="380"/>
      <c r="Y4" s="380"/>
      <c r="Z4" s="380"/>
      <c r="AA4" s="380"/>
      <c r="AB4" s="380"/>
      <c r="AC4" s="380"/>
      <c r="AD4" s="380"/>
      <c r="AE4" s="380"/>
      <c r="AF4" s="380"/>
      <c r="AG4" s="47"/>
      <c r="AH4" s="47"/>
      <c r="AI4" s="47"/>
      <c r="AJ4" s="47"/>
      <c r="AK4" s="47"/>
      <c r="AL4" s="47"/>
    </row>
    <row r="5" spans="1:38" ht="17.25" x14ac:dyDescent="0.4">
      <c r="A5" s="47"/>
      <c r="B5" s="47"/>
      <c r="C5" s="49"/>
      <c r="D5" s="47"/>
      <c r="E5" s="47"/>
      <c r="F5" s="47"/>
      <c r="G5" s="47"/>
      <c r="H5" s="47"/>
      <c r="I5" s="47"/>
      <c r="J5" s="47"/>
      <c r="K5" s="47"/>
      <c r="L5" s="47"/>
      <c r="M5" s="47"/>
      <c r="N5" s="47"/>
      <c r="O5" s="47"/>
      <c r="P5" s="47"/>
      <c r="Q5" s="47"/>
      <c r="R5" s="47"/>
      <c r="S5" s="47"/>
      <c r="T5" s="47"/>
      <c r="U5" s="381"/>
      <c r="V5" s="381"/>
      <c r="W5" s="381"/>
      <c r="X5" s="381"/>
      <c r="Y5" s="381"/>
      <c r="Z5" s="47"/>
      <c r="AA5" s="47"/>
      <c r="AB5" s="47"/>
      <c r="AC5" s="47"/>
      <c r="AD5" s="47"/>
      <c r="AE5" s="47"/>
      <c r="AF5" s="47"/>
      <c r="AG5" s="47"/>
      <c r="AH5" s="47"/>
      <c r="AI5" s="47"/>
      <c r="AJ5" s="47"/>
      <c r="AK5" s="47"/>
      <c r="AL5" s="47"/>
    </row>
    <row r="6" spans="1:38" ht="17.25" customHeight="1" x14ac:dyDescent="0.4">
      <c r="A6" s="47"/>
      <c r="B6" s="47"/>
      <c r="C6" s="49"/>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row>
    <row r="7" spans="1:38" ht="34.5" customHeight="1" x14ac:dyDescent="0.4">
      <c r="A7" s="47"/>
      <c r="B7" s="47"/>
      <c r="C7" s="49"/>
      <c r="D7" s="47"/>
      <c r="E7" s="47"/>
      <c r="F7" s="47"/>
      <c r="G7" s="47"/>
      <c r="H7" s="47"/>
      <c r="I7" s="47"/>
      <c r="J7" s="47"/>
      <c r="K7" s="47"/>
      <c r="L7" s="47"/>
      <c r="M7" s="47"/>
      <c r="N7" s="382" t="s">
        <v>65</v>
      </c>
      <c r="O7" s="383"/>
      <c r="P7" s="383"/>
      <c r="Q7" s="383"/>
      <c r="R7" s="383"/>
      <c r="S7" s="384">
        <f>IFERROR(データシート!D9,"")</f>
        <v>0</v>
      </c>
      <c r="T7" s="385"/>
      <c r="U7" s="385"/>
      <c r="V7" s="385"/>
      <c r="W7" s="385"/>
      <c r="X7" s="385"/>
      <c r="Y7" s="385"/>
      <c r="Z7" s="385"/>
      <c r="AA7" s="385"/>
      <c r="AB7" s="385"/>
      <c r="AC7" s="385"/>
      <c r="AD7" s="385"/>
      <c r="AE7" s="47"/>
      <c r="AF7" s="47"/>
      <c r="AG7" s="47"/>
      <c r="AH7" s="47"/>
      <c r="AI7" s="47"/>
      <c r="AJ7" s="47"/>
      <c r="AK7" s="47"/>
      <c r="AL7" s="47"/>
    </row>
    <row r="8" spans="1:38" ht="17.25" x14ac:dyDescent="0.4">
      <c r="A8" s="47"/>
      <c r="B8" s="47"/>
      <c r="C8" s="49"/>
      <c r="D8" s="47"/>
      <c r="E8" s="47"/>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row>
    <row r="9" spans="1:38" s="51" customFormat="1" ht="15" customHeight="1" x14ac:dyDescent="0.4">
      <c r="A9" s="50"/>
      <c r="B9" s="371" t="s">
        <v>66</v>
      </c>
      <c r="C9" s="372"/>
      <c r="D9" s="372"/>
      <c r="E9" s="372"/>
      <c r="F9" s="50" t="s">
        <v>67</v>
      </c>
      <c r="G9" s="373">
        <f>IFERROR(データシート!D25,"")</f>
        <v>0</v>
      </c>
      <c r="H9" s="373"/>
      <c r="I9" s="373"/>
      <c r="J9" s="373"/>
      <c r="K9" s="373"/>
      <c r="L9" s="373"/>
      <c r="M9" s="373"/>
      <c r="N9" s="373"/>
      <c r="O9" s="373"/>
      <c r="P9" s="373"/>
      <c r="Q9" s="50"/>
      <c r="R9" s="50"/>
      <c r="S9" s="50"/>
      <c r="T9" s="50"/>
      <c r="U9" s="50"/>
      <c r="V9" s="50"/>
      <c r="W9" s="50"/>
      <c r="X9" s="50"/>
      <c r="Y9" s="50"/>
      <c r="Z9" s="50"/>
      <c r="AA9" s="50"/>
      <c r="AB9" s="50"/>
      <c r="AC9" s="50"/>
      <c r="AD9" s="50"/>
      <c r="AE9" s="50"/>
      <c r="AF9" s="50"/>
      <c r="AG9" s="50"/>
      <c r="AH9" s="50"/>
      <c r="AI9" s="50"/>
      <c r="AJ9" s="50"/>
      <c r="AK9" s="50"/>
      <c r="AL9" s="50"/>
    </row>
    <row r="10" spans="1:38" s="51" customFormat="1" ht="15" customHeight="1" x14ac:dyDescent="0.4">
      <c r="A10" s="50"/>
      <c r="B10" s="50"/>
      <c r="C10" s="50"/>
      <c r="D10" s="50"/>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row>
    <row r="11" spans="1:38" s="51" customFormat="1" ht="15" customHeight="1" x14ac:dyDescent="0.4">
      <c r="A11" s="50"/>
      <c r="B11" s="371" t="s">
        <v>68</v>
      </c>
      <c r="C11" s="372"/>
      <c r="D11" s="372"/>
      <c r="E11" s="372"/>
      <c r="F11" s="50" t="s">
        <v>67</v>
      </c>
      <c r="G11" s="374">
        <f>IFERROR(データシート!D27,"")</f>
        <v>0</v>
      </c>
      <c r="H11" s="374"/>
      <c r="I11" s="374"/>
      <c r="J11" s="52" t="s">
        <v>25</v>
      </c>
      <c r="K11" s="374">
        <f>IFERROR(データシート!L27,"")</f>
        <v>0</v>
      </c>
      <c r="L11" s="374"/>
      <c r="M11" s="374"/>
      <c r="N11" s="374"/>
      <c r="O11" s="52"/>
      <c r="P11" s="52"/>
      <c r="Q11" s="52"/>
      <c r="R11" s="52"/>
      <c r="S11" s="50"/>
      <c r="T11" s="50"/>
      <c r="U11" s="50"/>
      <c r="V11" s="50"/>
      <c r="W11" s="50"/>
      <c r="X11" s="50"/>
      <c r="Y11" s="50"/>
      <c r="Z11" s="50"/>
      <c r="AA11" s="50"/>
      <c r="AB11" s="50"/>
      <c r="AC11" s="50"/>
      <c r="AD11" s="50"/>
      <c r="AE11" s="50"/>
      <c r="AF11" s="50"/>
      <c r="AG11" s="50"/>
      <c r="AH11" s="50"/>
      <c r="AI11" s="50"/>
      <c r="AJ11" s="50"/>
      <c r="AK11" s="50"/>
      <c r="AL11" s="50"/>
    </row>
    <row r="12" spans="1:38" s="51" customFormat="1" ht="15" customHeight="1" x14ac:dyDescent="0.4">
      <c r="A12" s="50"/>
      <c r="B12" s="50"/>
      <c r="C12" s="53"/>
      <c r="D12" s="53"/>
      <c r="E12" s="53"/>
      <c r="F12" s="50"/>
      <c r="G12" s="50"/>
      <c r="H12" s="50"/>
      <c r="I12" s="50"/>
      <c r="J12" s="50"/>
      <c r="K12" s="50"/>
      <c r="L12" s="50"/>
      <c r="M12" s="50"/>
      <c r="N12" s="50"/>
      <c r="O12" s="50"/>
      <c r="P12" s="50"/>
      <c r="Q12" s="50"/>
      <c r="R12" s="50"/>
      <c r="S12" s="50"/>
      <c r="T12" s="50"/>
      <c r="U12" s="50"/>
      <c r="V12" s="54"/>
      <c r="W12" s="54"/>
      <c r="X12" s="54"/>
      <c r="Y12" s="54"/>
      <c r="Z12" s="54"/>
      <c r="AA12" s="55"/>
      <c r="AB12" s="54"/>
      <c r="AC12" s="54"/>
      <c r="AD12" s="54"/>
      <c r="AE12" s="54"/>
      <c r="AF12" s="54"/>
      <c r="AG12" s="50"/>
      <c r="AH12" s="50"/>
      <c r="AI12" s="50"/>
      <c r="AJ12" s="50"/>
      <c r="AK12" s="50"/>
      <c r="AL12" s="50"/>
    </row>
    <row r="13" spans="1:38" s="51" customFormat="1" ht="15" customHeight="1" x14ac:dyDescent="0.4">
      <c r="A13" s="50"/>
      <c r="B13" s="371" t="s">
        <v>69</v>
      </c>
      <c r="C13" s="372"/>
      <c r="D13" s="372"/>
      <c r="E13" s="372"/>
      <c r="F13" s="50" t="s">
        <v>67</v>
      </c>
      <c r="G13" s="375" t="str">
        <f>IFERROR(IF(データシート!D14="無し",データシート!D23&amp;" "&amp;データシート!H23&amp;" "&amp;データシート!L23&amp;" "&amp;データシート!O23,データシート!V19&amp;" "&amp;データシート!Z19&amp;" "&amp;データシート!AD19&amp;" "&amp;データシート!AG19),"")</f>
        <v xml:space="preserve">   </v>
      </c>
      <c r="H13" s="375"/>
      <c r="I13" s="375"/>
      <c r="J13" s="375"/>
      <c r="K13" s="375"/>
      <c r="L13" s="375"/>
      <c r="M13" s="375"/>
      <c r="N13" s="375"/>
      <c r="O13" s="375"/>
      <c r="P13" s="375"/>
      <c r="Q13" s="375"/>
      <c r="R13" s="52"/>
      <c r="S13" s="50"/>
      <c r="T13" s="50"/>
      <c r="U13" s="50"/>
      <c r="V13" s="50"/>
      <c r="W13" s="50"/>
      <c r="X13" s="50"/>
      <c r="Y13" s="50"/>
      <c r="Z13" s="50"/>
      <c r="AA13" s="50"/>
      <c r="AB13" s="50"/>
      <c r="AC13" s="50"/>
      <c r="AD13" s="50"/>
      <c r="AE13" s="50"/>
      <c r="AF13" s="50"/>
      <c r="AG13" s="50"/>
      <c r="AH13" s="50"/>
      <c r="AI13" s="50"/>
      <c r="AJ13" s="50"/>
      <c r="AK13" s="50"/>
      <c r="AL13" s="50"/>
    </row>
    <row r="14" spans="1:38" s="51" customFormat="1" ht="15" customHeight="1" x14ac:dyDescent="0.4">
      <c r="A14" s="50"/>
      <c r="B14" s="50"/>
      <c r="C14" s="53"/>
      <c r="D14" s="53"/>
      <c r="E14" s="53"/>
      <c r="F14" s="50"/>
      <c r="G14" s="50"/>
      <c r="H14" s="56"/>
      <c r="I14" s="56"/>
      <c r="J14" s="56"/>
      <c r="K14" s="56"/>
      <c r="L14" s="56"/>
      <c r="M14" s="56"/>
      <c r="N14" s="50"/>
      <c r="O14" s="50"/>
      <c r="P14" s="50"/>
      <c r="Q14" s="50"/>
      <c r="R14" s="50"/>
      <c r="S14" s="50"/>
      <c r="T14" s="50"/>
      <c r="U14" s="50"/>
      <c r="V14" s="54"/>
      <c r="W14" s="54"/>
      <c r="X14" s="54"/>
      <c r="Y14" s="54"/>
      <c r="Z14" s="54"/>
      <c r="AA14" s="55"/>
      <c r="AB14" s="54"/>
      <c r="AC14" s="54"/>
      <c r="AD14" s="54"/>
      <c r="AE14" s="54"/>
      <c r="AF14" s="54"/>
      <c r="AG14" s="50"/>
      <c r="AH14" s="50"/>
      <c r="AI14" s="50"/>
      <c r="AJ14" s="50"/>
      <c r="AK14" s="50"/>
      <c r="AL14" s="50"/>
    </row>
    <row r="15" spans="1:38" s="51" customFormat="1" ht="15" customHeight="1" x14ac:dyDescent="0.4">
      <c r="A15" s="50"/>
      <c r="B15" s="371" t="s">
        <v>70</v>
      </c>
      <c r="C15" s="371"/>
      <c r="D15" s="371"/>
      <c r="E15" s="371"/>
      <c r="F15" s="50" t="s">
        <v>67</v>
      </c>
      <c r="G15" s="375" t="str">
        <f>データシート!D10&amp;"   様"</f>
        <v xml:space="preserve">   様</v>
      </c>
      <c r="H15" s="375"/>
      <c r="I15" s="375"/>
      <c r="J15" s="375"/>
      <c r="K15" s="375"/>
      <c r="L15" s="375"/>
      <c r="M15" s="375"/>
      <c r="N15" s="375"/>
      <c r="O15" s="375"/>
      <c r="P15" s="375"/>
      <c r="Q15" s="375"/>
      <c r="R15" s="375"/>
      <c r="S15" s="375"/>
      <c r="T15" s="375"/>
      <c r="U15" s="375"/>
      <c r="V15" s="375"/>
      <c r="W15" s="375"/>
      <c r="X15" s="375"/>
      <c r="Y15" s="375"/>
      <c r="Z15" s="375"/>
      <c r="AA15" s="375"/>
      <c r="AB15" s="375"/>
      <c r="AC15" s="375"/>
      <c r="AD15" s="375"/>
      <c r="AE15" s="57"/>
      <c r="AF15" s="57"/>
      <c r="AG15" s="50"/>
      <c r="AH15" s="50"/>
      <c r="AI15" s="50"/>
      <c r="AJ15" s="50"/>
      <c r="AK15" s="50"/>
      <c r="AL15" s="50"/>
    </row>
    <row r="16" spans="1:38" s="51" customFormat="1" ht="15" customHeight="1" x14ac:dyDescent="0.4">
      <c r="A16" s="50"/>
      <c r="B16" s="50"/>
      <c r="C16" s="50"/>
      <c r="D16" s="50"/>
      <c r="E16" s="50"/>
      <c r="F16" s="50"/>
      <c r="G16" s="50"/>
      <c r="H16" s="50"/>
      <c r="I16" s="50"/>
      <c r="J16" s="50"/>
      <c r="K16" s="50"/>
      <c r="L16" s="50"/>
      <c r="M16" s="50"/>
      <c r="N16" s="50"/>
      <c r="O16" s="50"/>
      <c r="P16" s="50"/>
      <c r="Q16" s="50"/>
      <c r="R16" s="50"/>
      <c r="S16" s="50"/>
      <c r="T16" s="50"/>
      <c r="U16" s="50"/>
      <c r="V16" s="54"/>
      <c r="W16" s="54"/>
      <c r="X16" s="54"/>
      <c r="Y16" s="54"/>
      <c r="Z16" s="58"/>
      <c r="AA16" s="58"/>
      <c r="AB16" s="58"/>
      <c r="AC16" s="59"/>
      <c r="AD16" s="57"/>
      <c r="AE16" s="57"/>
      <c r="AF16" s="57"/>
      <c r="AG16" s="50"/>
      <c r="AH16" s="50"/>
      <c r="AI16" s="50"/>
      <c r="AJ16" s="50"/>
      <c r="AK16" s="50"/>
      <c r="AL16" s="50"/>
    </row>
    <row r="17" spans="1:38" s="51" customFormat="1" ht="15" customHeight="1" x14ac:dyDescent="0.4">
      <c r="A17" s="50"/>
      <c r="B17" s="371" t="s">
        <v>71</v>
      </c>
      <c r="C17" s="371"/>
      <c r="D17" s="371"/>
      <c r="E17" s="371"/>
      <c r="F17" s="50" t="s">
        <v>67</v>
      </c>
      <c r="G17" s="376"/>
      <c r="H17" s="376"/>
      <c r="I17" s="376"/>
      <c r="J17" s="376"/>
      <c r="K17" s="377" t="s">
        <v>72</v>
      </c>
      <c r="L17" s="377"/>
      <c r="M17" s="50"/>
      <c r="N17" s="50"/>
      <c r="O17" s="50"/>
      <c r="P17" s="50"/>
      <c r="Q17" s="50"/>
      <c r="R17" s="50"/>
      <c r="S17" s="50"/>
      <c r="T17" s="50"/>
      <c r="U17" s="50"/>
      <c r="V17" s="54"/>
      <c r="W17" s="54"/>
      <c r="X17" s="54"/>
      <c r="Y17" s="54"/>
      <c r="Z17" s="58"/>
      <c r="AA17" s="58"/>
      <c r="AB17" s="58"/>
      <c r="AC17" s="59"/>
      <c r="AD17" s="57"/>
      <c r="AE17" s="57"/>
      <c r="AF17" s="57"/>
      <c r="AG17" s="50"/>
      <c r="AH17" s="50"/>
      <c r="AI17" s="50"/>
      <c r="AJ17" s="50"/>
      <c r="AK17" s="50"/>
      <c r="AL17" s="50"/>
    </row>
    <row r="18" spans="1:38" ht="53.25" customHeight="1" x14ac:dyDescent="0.4">
      <c r="A18" s="47"/>
      <c r="B18" s="47"/>
      <c r="C18" s="47"/>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row>
    <row r="19" spans="1:38" ht="18.75" customHeight="1" thickBot="1" x14ac:dyDescent="0.45">
      <c r="A19" s="47"/>
      <c r="B19" s="47"/>
      <c r="C19" s="47"/>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60" t="s">
        <v>73</v>
      </c>
      <c r="AG19" s="47"/>
      <c r="AH19" s="47"/>
      <c r="AI19" s="47"/>
      <c r="AJ19" s="47"/>
      <c r="AK19" s="47"/>
      <c r="AL19" s="47"/>
    </row>
    <row r="20" spans="1:38" ht="30" customHeight="1" thickBot="1" x14ac:dyDescent="0.45">
      <c r="A20" s="47"/>
      <c r="B20" s="47"/>
      <c r="C20" s="325" t="s">
        <v>74</v>
      </c>
      <c r="D20" s="326"/>
      <c r="E20" s="326"/>
      <c r="F20" s="326"/>
      <c r="G20" s="326"/>
      <c r="H20" s="327"/>
      <c r="I20" s="369" t="s">
        <v>75</v>
      </c>
      <c r="J20" s="326"/>
      <c r="K20" s="326"/>
      <c r="L20" s="326"/>
      <c r="M20" s="326"/>
      <c r="N20" s="326"/>
      <c r="O20" s="326"/>
      <c r="P20" s="327"/>
      <c r="Q20" s="369" t="s">
        <v>76</v>
      </c>
      <c r="R20" s="326"/>
      <c r="S20" s="326"/>
      <c r="T20" s="326"/>
      <c r="U20" s="326"/>
      <c r="V20" s="326"/>
      <c r="W20" s="326"/>
      <c r="X20" s="327"/>
      <c r="Y20" s="326" t="s">
        <v>77</v>
      </c>
      <c r="Z20" s="326"/>
      <c r="AA20" s="326"/>
      <c r="AB20" s="326"/>
      <c r="AC20" s="326"/>
      <c r="AD20" s="326"/>
      <c r="AE20" s="326"/>
      <c r="AF20" s="370"/>
      <c r="AG20" s="47"/>
      <c r="AH20" s="47"/>
      <c r="AI20" s="47"/>
      <c r="AJ20" s="47"/>
      <c r="AK20" s="47"/>
      <c r="AL20" s="47"/>
    </row>
    <row r="21" spans="1:38" ht="29.25" customHeight="1" x14ac:dyDescent="0.4">
      <c r="A21" s="47"/>
      <c r="B21" s="47"/>
      <c r="C21" s="356" t="s">
        <v>78</v>
      </c>
      <c r="D21" s="357"/>
      <c r="E21" s="357"/>
      <c r="F21" s="357"/>
      <c r="G21" s="357"/>
      <c r="H21" s="358"/>
      <c r="I21" s="61"/>
      <c r="J21" s="363"/>
      <c r="K21" s="363"/>
      <c r="L21" s="363"/>
      <c r="M21" s="363"/>
      <c r="N21" s="363"/>
      <c r="O21" s="363"/>
      <c r="P21" s="62"/>
      <c r="Q21" s="63"/>
      <c r="R21" s="363">
        <f>J21</f>
        <v>0</v>
      </c>
      <c r="S21" s="363"/>
      <c r="T21" s="363"/>
      <c r="U21" s="363"/>
      <c r="V21" s="363"/>
      <c r="W21" s="363"/>
      <c r="X21" s="64"/>
      <c r="Y21" s="364"/>
      <c r="Z21" s="360"/>
      <c r="AA21" s="360"/>
      <c r="AB21" s="360"/>
      <c r="AC21" s="360"/>
      <c r="AD21" s="360"/>
      <c r="AE21" s="360"/>
      <c r="AF21" s="365"/>
      <c r="AG21" s="47"/>
      <c r="AH21" s="47"/>
      <c r="AI21" s="47"/>
      <c r="AJ21" s="47"/>
      <c r="AK21" s="47"/>
      <c r="AL21" s="47"/>
    </row>
    <row r="22" spans="1:38" ht="29.25" customHeight="1" x14ac:dyDescent="0.4">
      <c r="A22" s="47"/>
      <c r="B22" s="47"/>
      <c r="C22" s="342" t="s">
        <v>79</v>
      </c>
      <c r="D22" s="343"/>
      <c r="E22" s="343"/>
      <c r="F22" s="343"/>
      <c r="G22" s="343"/>
      <c r="H22" s="344"/>
      <c r="I22" s="65"/>
      <c r="P22" s="66"/>
      <c r="Q22" s="65" t="s">
        <v>80</v>
      </c>
      <c r="R22" s="345"/>
      <c r="S22" s="345"/>
      <c r="T22" s="345"/>
      <c r="U22" s="345"/>
      <c r="V22" s="345"/>
      <c r="W22" s="345"/>
      <c r="X22" s="66"/>
      <c r="Y22" s="282"/>
      <c r="Z22" s="283"/>
      <c r="AA22" s="283"/>
      <c r="AB22" s="283"/>
      <c r="AC22" s="283"/>
      <c r="AD22" s="283"/>
      <c r="AE22" s="283"/>
      <c r="AF22" s="284"/>
      <c r="AG22" s="47"/>
      <c r="AH22" s="47"/>
      <c r="AI22" s="47"/>
      <c r="AJ22" s="47"/>
      <c r="AK22" s="47"/>
      <c r="AL22" s="47"/>
    </row>
    <row r="23" spans="1:38" ht="29.25" customHeight="1" thickBot="1" x14ac:dyDescent="0.45">
      <c r="A23" s="47"/>
      <c r="B23" s="47"/>
      <c r="C23" s="349" t="s">
        <v>81</v>
      </c>
      <c r="D23" s="350"/>
      <c r="E23" s="350"/>
      <c r="F23" s="350"/>
      <c r="G23" s="350"/>
      <c r="H23" s="351"/>
      <c r="I23" s="67"/>
      <c r="J23" s="352">
        <f>IFERROR(J21,"")</f>
        <v>0</v>
      </c>
      <c r="K23" s="352"/>
      <c r="L23" s="352"/>
      <c r="M23" s="352"/>
      <c r="N23" s="352"/>
      <c r="O23" s="352"/>
      <c r="P23" s="68"/>
      <c r="Q23" s="67"/>
      <c r="R23" s="352">
        <f>IFERROR(R21-R22,"")</f>
        <v>0</v>
      </c>
      <c r="S23" s="352"/>
      <c r="T23" s="352"/>
      <c r="U23" s="352"/>
      <c r="V23" s="352"/>
      <c r="W23" s="352"/>
      <c r="X23" s="68"/>
      <c r="Y23" s="353"/>
      <c r="Z23" s="354"/>
      <c r="AA23" s="354"/>
      <c r="AB23" s="354"/>
      <c r="AC23" s="354"/>
      <c r="AD23" s="354"/>
      <c r="AE23" s="354"/>
      <c r="AF23" s="355"/>
      <c r="AG23" s="47"/>
      <c r="AH23" s="47"/>
      <c r="AI23" s="47"/>
      <c r="AJ23" s="69"/>
      <c r="AK23" s="47"/>
      <c r="AL23" s="47"/>
    </row>
    <row r="24" spans="1:38" ht="29.25" customHeight="1" x14ac:dyDescent="0.4">
      <c r="A24" s="47"/>
      <c r="B24" s="47"/>
      <c r="C24" s="356" t="s">
        <v>82</v>
      </c>
      <c r="D24" s="357"/>
      <c r="E24" s="357"/>
      <c r="F24" s="357"/>
      <c r="G24" s="357"/>
      <c r="H24" s="358"/>
      <c r="I24" s="61"/>
      <c r="J24" s="359"/>
      <c r="K24" s="359"/>
      <c r="L24" s="359"/>
      <c r="M24" s="359"/>
      <c r="N24" s="359"/>
      <c r="O24" s="359"/>
      <c r="P24" s="62"/>
      <c r="Q24" s="63"/>
      <c r="R24" s="359"/>
      <c r="S24" s="359"/>
      <c r="T24" s="359"/>
      <c r="U24" s="359"/>
      <c r="V24" s="359"/>
      <c r="W24" s="359"/>
      <c r="X24" s="64"/>
      <c r="Y24" s="360"/>
      <c r="Z24" s="361"/>
      <c r="AA24" s="361"/>
      <c r="AB24" s="361"/>
      <c r="AC24" s="361"/>
      <c r="AD24" s="361"/>
      <c r="AE24" s="361"/>
      <c r="AF24" s="362"/>
      <c r="AG24" s="47"/>
      <c r="AH24" s="47"/>
      <c r="AI24" s="47"/>
      <c r="AJ24" s="69"/>
      <c r="AK24" s="47"/>
      <c r="AL24" s="47"/>
    </row>
    <row r="25" spans="1:38" ht="29.25" customHeight="1" x14ac:dyDescent="0.4">
      <c r="A25" s="47"/>
      <c r="B25" s="47"/>
      <c r="C25" s="335" t="s">
        <v>83</v>
      </c>
      <c r="D25" s="336"/>
      <c r="E25" s="336"/>
      <c r="F25" s="336"/>
      <c r="G25" s="336"/>
      <c r="H25" s="337"/>
      <c r="I25" s="70"/>
      <c r="J25" s="338"/>
      <c r="K25" s="338"/>
      <c r="L25" s="338"/>
      <c r="M25" s="338"/>
      <c r="N25" s="338"/>
      <c r="O25" s="338"/>
      <c r="P25" s="71"/>
      <c r="Q25" s="72"/>
      <c r="R25" s="338"/>
      <c r="S25" s="338"/>
      <c r="T25" s="338"/>
      <c r="U25" s="338"/>
      <c r="V25" s="338"/>
      <c r="W25" s="338"/>
      <c r="X25" s="73"/>
      <c r="Y25" s="339"/>
      <c r="Z25" s="340"/>
      <c r="AA25" s="340"/>
      <c r="AB25" s="340"/>
      <c r="AC25" s="340"/>
      <c r="AD25" s="340"/>
      <c r="AE25" s="340"/>
      <c r="AF25" s="341"/>
      <c r="AG25" s="47"/>
      <c r="AH25" s="47"/>
      <c r="AI25" s="47"/>
      <c r="AJ25" s="47"/>
      <c r="AK25" s="47"/>
      <c r="AL25" s="47"/>
    </row>
    <row r="26" spans="1:38" ht="29.25" customHeight="1" thickBot="1" x14ac:dyDescent="0.45">
      <c r="A26" s="47"/>
      <c r="B26" s="47"/>
      <c r="C26" s="342" t="s">
        <v>84</v>
      </c>
      <c r="D26" s="343"/>
      <c r="E26" s="343"/>
      <c r="F26" s="343"/>
      <c r="G26" s="343"/>
      <c r="H26" s="344"/>
      <c r="I26" s="65"/>
      <c r="J26" s="345">
        <f>SUM(J24:O25)</f>
        <v>0</v>
      </c>
      <c r="K26" s="345"/>
      <c r="L26" s="345"/>
      <c r="M26" s="345"/>
      <c r="N26" s="345"/>
      <c r="O26" s="345"/>
      <c r="P26" s="66"/>
      <c r="Q26" s="65"/>
      <c r="R26" s="345">
        <f>SUM(R24:W25)</f>
        <v>0</v>
      </c>
      <c r="S26" s="345"/>
      <c r="T26" s="345"/>
      <c r="U26" s="345"/>
      <c r="V26" s="345"/>
      <c r="W26" s="345"/>
      <c r="X26" s="66"/>
      <c r="Y26" s="346"/>
      <c r="Z26" s="347"/>
      <c r="AA26" s="347"/>
      <c r="AB26" s="347"/>
      <c r="AC26" s="347"/>
      <c r="AD26" s="347"/>
      <c r="AE26" s="347"/>
      <c r="AF26" s="348"/>
      <c r="AG26" s="47"/>
      <c r="AH26" s="47"/>
      <c r="AI26" s="47"/>
      <c r="AJ26" s="47"/>
      <c r="AK26" s="47"/>
      <c r="AL26" s="47"/>
    </row>
    <row r="27" spans="1:38" ht="29.25" customHeight="1" thickBot="1" x14ac:dyDescent="0.45">
      <c r="A27" s="47"/>
      <c r="B27" s="47"/>
      <c r="C27" s="325" t="s">
        <v>85</v>
      </c>
      <c r="D27" s="326"/>
      <c r="E27" s="326"/>
      <c r="F27" s="326"/>
      <c r="G27" s="326"/>
      <c r="H27" s="327"/>
      <c r="I27" s="74" t="s">
        <v>80</v>
      </c>
      <c r="J27" s="328"/>
      <c r="K27" s="328"/>
      <c r="L27" s="328"/>
      <c r="M27" s="328"/>
      <c r="N27" s="328"/>
      <c r="O27" s="328"/>
      <c r="P27" s="75"/>
      <c r="Q27" s="74" t="s">
        <v>80</v>
      </c>
      <c r="R27" s="328"/>
      <c r="S27" s="328"/>
      <c r="T27" s="328"/>
      <c r="U27" s="328"/>
      <c r="V27" s="328"/>
      <c r="W27" s="328"/>
      <c r="X27" s="75"/>
      <c r="Y27" s="329"/>
      <c r="Z27" s="330"/>
      <c r="AA27" s="330"/>
      <c r="AB27" s="330"/>
      <c r="AC27" s="330"/>
      <c r="AD27" s="330"/>
      <c r="AE27" s="330"/>
      <c r="AF27" s="331"/>
      <c r="AG27" s="47"/>
      <c r="AH27" s="47"/>
      <c r="AI27" s="47"/>
      <c r="AJ27" s="47"/>
      <c r="AK27" s="47"/>
      <c r="AL27" s="47"/>
    </row>
    <row r="28" spans="1:38" ht="29.25" customHeight="1" thickBot="1" x14ac:dyDescent="0.45">
      <c r="A28" s="47"/>
      <c r="B28" s="47"/>
      <c r="C28" s="325" t="s">
        <v>86</v>
      </c>
      <c r="D28" s="326"/>
      <c r="E28" s="326"/>
      <c r="F28" s="326"/>
      <c r="G28" s="326"/>
      <c r="H28" s="327"/>
      <c r="I28" s="74"/>
      <c r="J28" s="332">
        <f>IFERROR((J23+J26-J27),"")</f>
        <v>0</v>
      </c>
      <c r="K28" s="332"/>
      <c r="L28" s="332"/>
      <c r="M28" s="332"/>
      <c r="N28" s="332"/>
      <c r="O28" s="332"/>
      <c r="P28" s="75"/>
      <c r="Q28" s="74"/>
      <c r="R28" s="332">
        <f>IFERROR((R23+R26-R27),"")</f>
        <v>0</v>
      </c>
      <c r="S28" s="332"/>
      <c r="T28" s="332"/>
      <c r="U28" s="332"/>
      <c r="V28" s="332"/>
      <c r="W28" s="332"/>
      <c r="X28" s="75"/>
      <c r="Y28" s="76" t="s">
        <v>87</v>
      </c>
      <c r="Z28" s="395">
        <f>IFERROR(J28-R28,"")</f>
        <v>0</v>
      </c>
      <c r="AA28" s="395"/>
      <c r="AB28" s="395"/>
      <c r="AC28" s="395"/>
      <c r="AD28" s="395"/>
      <c r="AE28" s="395"/>
      <c r="AF28" s="396"/>
      <c r="AG28" s="47"/>
      <c r="AH28" s="47"/>
      <c r="AI28" s="47"/>
      <c r="AJ28" s="47"/>
      <c r="AK28" s="47"/>
      <c r="AL28" s="47"/>
    </row>
    <row r="29" spans="1:38" ht="29.25" customHeight="1" x14ac:dyDescent="0.4">
      <c r="A29" s="47"/>
      <c r="B29" s="47"/>
      <c r="C29" s="392" t="s">
        <v>94</v>
      </c>
      <c r="D29" s="393"/>
      <c r="E29" s="393"/>
      <c r="F29" s="393"/>
      <c r="G29" s="393"/>
      <c r="H29" s="394"/>
      <c r="I29" s="99"/>
      <c r="J29" s="319"/>
      <c r="K29" s="319"/>
      <c r="L29" s="319"/>
      <c r="M29" s="319"/>
      <c r="N29" s="319"/>
      <c r="O29" s="319"/>
      <c r="P29" s="100"/>
      <c r="Q29" s="79"/>
      <c r="R29" s="319"/>
      <c r="S29" s="319"/>
      <c r="T29" s="319"/>
      <c r="U29" s="319"/>
      <c r="V29" s="319"/>
      <c r="W29" s="319"/>
      <c r="X29" s="80"/>
      <c r="Y29" s="101"/>
      <c r="Z29" s="81" t="s">
        <v>95</v>
      </c>
      <c r="AA29" s="81"/>
      <c r="AB29" s="81"/>
      <c r="AC29" s="81"/>
      <c r="AD29" s="81"/>
      <c r="AE29" s="81"/>
      <c r="AF29" s="82"/>
      <c r="AG29" s="47"/>
      <c r="AH29" s="47"/>
      <c r="AI29" s="47"/>
      <c r="AJ29" s="47"/>
      <c r="AK29" s="47"/>
      <c r="AL29" s="47"/>
    </row>
    <row r="30" spans="1:38" ht="29.25" customHeight="1" thickBot="1" x14ac:dyDescent="0.45">
      <c r="A30" s="47"/>
      <c r="B30" s="47"/>
      <c r="C30" s="314" t="s">
        <v>88</v>
      </c>
      <c r="D30" s="315"/>
      <c r="E30" s="315"/>
      <c r="F30" s="315"/>
      <c r="G30" s="315"/>
      <c r="H30" s="316"/>
      <c r="I30" s="83"/>
      <c r="J30" s="322"/>
      <c r="K30" s="322"/>
      <c r="L30" s="322"/>
      <c r="M30" s="322"/>
      <c r="N30" s="322"/>
      <c r="O30" s="322"/>
      <c r="P30" s="84"/>
      <c r="Q30" s="85"/>
      <c r="R30" s="322"/>
      <c r="S30" s="322"/>
      <c r="T30" s="322"/>
      <c r="U30" s="322"/>
      <c r="V30" s="322"/>
      <c r="W30" s="322"/>
      <c r="X30" s="86"/>
      <c r="Y30" s="386"/>
      <c r="Z30" s="387"/>
      <c r="AA30" s="387"/>
      <c r="AB30" s="387"/>
      <c r="AC30" s="387"/>
      <c r="AD30" s="387"/>
      <c r="AE30" s="387"/>
      <c r="AF30" s="388"/>
      <c r="AG30" s="47"/>
      <c r="AH30" s="47"/>
      <c r="AI30" s="47"/>
      <c r="AJ30" s="47"/>
      <c r="AK30" s="47"/>
      <c r="AL30" s="47"/>
    </row>
    <row r="31" spans="1:38" ht="9" customHeight="1" x14ac:dyDescent="0.4">
      <c r="A31" s="47"/>
      <c r="B31" s="47"/>
      <c r="C31" s="89"/>
      <c r="D31" s="89"/>
      <c r="E31" s="89"/>
      <c r="F31" s="89"/>
      <c r="G31" s="89"/>
      <c r="H31" s="89"/>
      <c r="I31" s="90"/>
      <c r="J31" s="91"/>
      <c r="K31" s="91"/>
      <c r="L31" s="91"/>
      <c r="M31" s="91"/>
      <c r="N31" s="91"/>
      <c r="O31" s="91"/>
      <c r="P31" s="92"/>
      <c r="Q31" s="90"/>
      <c r="R31" s="90"/>
      <c r="S31" s="90"/>
      <c r="T31" s="90"/>
      <c r="U31" s="91"/>
      <c r="V31" s="91"/>
      <c r="W31" s="91"/>
      <c r="X31" s="91"/>
      <c r="Y31" s="93"/>
      <c r="Z31" s="94"/>
      <c r="AA31" s="94"/>
      <c r="AB31" s="94"/>
      <c r="AC31" s="94"/>
      <c r="AD31" s="94"/>
      <c r="AE31" s="94"/>
      <c r="AF31" s="94"/>
      <c r="AG31" s="47"/>
      <c r="AH31" s="47"/>
      <c r="AI31" s="47"/>
      <c r="AJ31" s="47"/>
      <c r="AK31" s="47"/>
      <c r="AL31" s="47"/>
    </row>
    <row r="32" spans="1:38" ht="16.5" customHeight="1" x14ac:dyDescent="0.4">
      <c r="A32" s="47"/>
      <c r="B32" s="47"/>
      <c r="C32" s="45" t="s">
        <v>89</v>
      </c>
      <c r="D32" s="89"/>
      <c r="E32" s="89"/>
      <c r="F32" s="89"/>
      <c r="G32" s="89"/>
      <c r="H32" s="89"/>
      <c r="I32" s="90"/>
      <c r="J32" s="91"/>
      <c r="K32" s="91"/>
      <c r="L32" s="91"/>
      <c r="M32" s="91"/>
      <c r="N32" s="91"/>
      <c r="O32" s="91"/>
      <c r="P32" s="92"/>
      <c r="Q32" s="90"/>
      <c r="R32" s="90"/>
      <c r="S32" s="90"/>
      <c r="T32" s="90"/>
      <c r="U32" s="91"/>
      <c r="V32" s="91"/>
      <c r="W32" s="91"/>
      <c r="X32" s="91"/>
      <c r="Y32" s="93"/>
      <c r="Z32" s="94"/>
      <c r="AA32" s="94"/>
      <c r="AB32" s="94"/>
      <c r="AC32" s="94"/>
      <c r="AD32" s="94"/>
      <c r="AE32" s="94"/>
      <c r="AF32" s="94"/>
      <c r="AG32" s="47"/>
      <c r="AH32" s="47"/>
      <c r="AI32" s="47"/>
      <c r="AJ32" s="47"/>
      <c r="AK32" s="47"/>
      <c r="AL32" s="47"/>
    </row>
    <row r="33" spans="1:38" ht="16.5" customHeight="1" x14ac:dyDescent="0.4">
      <c r="A33" s="47"/>
      <c r="B33" s="47"/>
      <c r="C33" s="95"/>
      <c r="D33" s="89"/>
      <c r="E33" s="89"/>
      <c r="F33" s="89"/>
      <c r="G33" s="89"/>
      <c r="H33" s="89"/>
      <c r="I33" s="90"/>
      <c r="J33" s="91"/>
      <c r="K33" s="91"/>
      <c r="L33" s="91"/>
      <c r="M33" s="91"/>
      <c r="N33" s="91"/>
      <c r="O33" s="91"/>
      <c r="P33" s="92"/>
      <c r="Q33" s="90"/>
      <c r="R33" s="90"/>
      <c r="S33" s="90"/>
      <c r="T33" s="90"/>
      <c r="U33" s="91"/>
      <c r="V33" s="91"/>
      <c r="W33" s="91"/>
      <c r="X33" s="91"/>
      <c r="Y33" s="93"/>
      <c r="Z33" s="94"/>
      <c r="AA33" s="94"/>
      <c r="AB33" s="94"/>
      <c r="AC33" s="94"/>
      <c r="AD33" s="94"/>
      <c r="AE33" s="94"/>
      <c r="AF33" s="94"/>
      <c r="AG33" s="47"/>
      <c r="AH33" s="47"/>
      <c r="AI33" s="47"/>
      <c r="AJ33" s="47"/>
      <c r="AK33" s="47"/>
      <c r="AL33" s="47"/>
    </row>
    <row r="34" spans="1:38" ht="24.75" customHeight="1" thickBot="1" x14ac:dyDescent="0.45"/>
    <row r="35" spans="1:38" ht="18" customHeight="1" thickBot="1" x14ac:dyDescent="0.45">
      <c r="C35" s="48" t="s">
        <v>96</v>
      </c>
      <c r="L35" s="389">
        <f>J29+J30*G17</f>
        <v>0</v>
      </c>
      <c r="M35" s="390"/>
      <c r="N35" s="390"/>
      <c r="O35" s="391"/>
      <c r="T35" s="308">
        <f>R29+R30*G17</f>
        <v>0</v>
      </c>
      <c r="U35" s="309"/>
      <c r="V35" s="309"/>
      <c r="W35" s="310"/>
      <c r="X35" s="96"/>
    </row>
    <row r="36" spans="1:38" x14ac:dyDescent="0.4">
      <c r="C36" s="97" t="s">
        <v>97</v>
      </c>
    </row>
  </sheetData>
  <sheetProtection selectLockedCells="1"/>
  <mergeCells count="62">
    <mergeCell ref="L1:W1"/>
    <mergeCell ref="D3:AD3"/>
    <mergeCell ref="C4:AF4"/>
    <mergeCell ref="U5:Y5"/>
    <mergeCell ref="N7:R7"/>
    <mergeCell ref="S7:AD7"/>
    <mergeCell ref="C20:H20"/>
    <mergeCell ref="I20:P20"/>
    <mergeCell ref="Q20:X20"/>
    <mergeCell ref="Y20:AF20"/>
    <mergeCell ref="B9:E9"/>
    <mergeCell ref="G9:P9"/>
    <mergeCell ref="B11:E11"/>
    <mergeCell ref="G11:I11"/>
    <mergeCell ref="K11:N11"/>
    <mergeCell ref="B13:E13"/>
    <mergeCell ref="G13:Q13"/>
    <mergeCell ref="B15:E15"/>
    <mergeCell ref="G15:AD15"/>
    <mergeCell ref="B17:E17"/>
    <mergeCell ref="G17:J17"/>
    <mergeCell ref="K17:L17"/>
    <mergeCell ref="C21:H21"/>
    <mergeCell ref="J21:O21"/>
    <mergeCell ref="R21:W21"/>
    <mergeCell ref="Y21:AF21"/>
    <mergeCell ref="C22:H22"/>
    <mergeCell ref="R22:W22"/>
    <mergeCell ref="Y22:AF22"/>
    <mergeCell ref="C23:H23"/>
    <mergeCell ref="J23:O23"/>
    <mergeCell ref="R23:W23"/>
    <mergeCell ref="Y23:AF23"/>
    <mergeCell ref="C24:H24"/>
    <mergeCell ref="J24:O24"/>
    <mergeCell ref="R24:W24"/>
    <mergeCell ref="Y24:AF24"/>
    <mergeCell ref="C25:H25"/>
    <mergeCell ref="J25:O25"/>
    <mergeCell ref="R25:W25"/>
    <mergeCell ref="Y25:AF25"/>
    <mergeCell ref="C26:H26"/>
    <mergeCell ref="J26:O26"/>
    <mergeCell ref="R26:W26"/>
    <mergeCell ref="Y26:AF26"/>
    <mergeCell ref="C27:H27"/>
    <mergeCell ref="J27:O27"/>
    <mergeCell ref="R27:W27"/>
    <mergeCell ref="Y27:AF27"/>
    <mergeCell ref="C28:H28"/>
    <mergeCell ref="J28:O28"/>
    <mergeCell ref="R28:W28"/>
    <mergeCell ref="Z28:AF28"/>
    <mergeCell ref="Y30:AF30"/>
    <mergeCell ref="L35:O35"/>
    <mergeCell ref="T35:W35"/>
    <mergeCell ref="C29:H29"/>
    <mergeCell ref="J29:O29"/>
    <mergeCell ref="R29:W29"/>
    <mergeCell ref="C30:H30"/>
    <mergeCell ref="J30:O30"/>
    <mergeCell ref="R30:W30"/>
  </mergeCells>
  <phoneticPr fontId="3"/>
  <conditionalFormatting sqref="G17:J17">
    <cfRule type="expression" dxfId="12" priority="13">
      <formula>$G$17=""</formula>
    </cfRule>
  </conditionalFormatting>
  <conditionalFormatting sqref="J21:O21">
    <cfRule type="expression" dxfId="11" priority="12">
      <formula>$J$21=""</formula>
    </cfRule>
  </conditionalFormatting>
  <conditionalFormatting sqref="R22:W22">
    <cfRule type="expression" dxfId="10" priority="11">
      <formula>$R$22=""</formula>
    </cfRule>
  </conditionalFormatting>
  <conditionalFormatting sqref="J24:O24">
    <cfRule type="expression" dxfId="9" priority="10">
      <formula>$J$24=""</formula>
    </cfRule>
  </conditionalFormatting>
  <conditionalFormatting sqref="R24:W24">
    <cfRule type="expression" dxfId="8" priority="9">
      <formula>$R$24=""</formula>
    </cfRule>
  </conditionalFormatting>
  <conditionalFormatting sqref="J25:O25">
    <cfRule type="expression" dxfId="7" priority="8">
      <formula>$J$25=""</formula>
    </cfRule>
  </conditionalFormatting>
  <conditionalFormatting sqref="R25:W25">
    <cfRule type="expression" dxfId="6" priority="7">
      <formula>$R$25=""</formula>
    </cfRule>
  </conditionalFormatting>
  <conditionalFormatting sqref="J27:O27">
    <cfRule type="expression" dxfId="5" priority="6">
      <formula>$J$27=""</formula>
    </cfRule>
  </conditionalFormatting>
  <conditionalFormatting sqref="R27:W27">
    <cfRule type="expression" dxfId="4" priority="5">
      <formula>$R$27=""</formula>
    </cfRule>
  </conditionalFormatting>
  <conditionalFormatting sqref="J29:O29">
    <cfRule type="expression" dxfId="3" priority="4">
      <formula>$J$29=""</formula>
    </cfRule>
  </conditionalFormatting>
  <conditionalFormatting sqref="R29:W29">
    <cfRule type="expression" dxfId="2" priority="3">
      <formula>$R$29=""</formula>
    </cfRule>
  </conditionalFormatting>
  <conditionalFormatting sqref="J30:O30">
    <cfRule type="expression" dxfId="1" priority="2">
      <formula>$J$30=""</formula>
    </cfRule>
  </conditionalFormatting>
  <conditionalFormatting sqref="R30:W30">
    <cfRule type="expression" dxfId="0" priority="1">
      <formula>$R$30=""</formula>
    </cfRule>
  </conditionalFormatting>
  <pageMargins left="0.55118110236220474" right="0.35433070866141736" top="0.62992125984251968" bottom="0.62992125984251968" header="0.27559055118110237"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17</vt:i4>
      </vt:variant>
    </vt:vector>
  </HeadingPairs>
  <TitlesOfParts>
    <vt:vector size="22" baseType="lpstr">
      <vt:lpstr>データシート</vt:lpstr>
      <vt:lpstr>様式第１１(その６の１)</vt:lpstr>
      <vt:lpstr>雛形＿リース料金均等(トラック)</vt:lpstr>
      <vt:lpstr>雛形＿リース料金変動あり(トラック)</vt:lpstr>
      <vt:lpstr>雛形＿前払い金あり(トラック)</vt:lpstr>
      <vt:lpstr>CENNTROor不明</vt:lpstr>
      <vt:lpstr>DFSKor不明</vt:lpstr>
      <vt:lpstr>データシート!Print_Area</vt:lpstr>
      <vt:lpstr>'雛形＿リース料金均等(トラック)'!Print_Area</vt:lpstr>
      <vt:lpstr>'雛形＿リース料金変動あり(トラック)'!Print_Area</vt:lpstr>
      <vt:lpstr>'雛形＿前払い金あり(トラック)'!Print_Area</vt:lpstr>
      <vt:lpstr>'様式第１１(その６の１)'!Print_Area</vt:lpstr>
      <vt:lpstr>いすゞ</vt:lpstr>
      <vt:lpstr>トヨタ</vt:lpstr>
      <vt:lpstr>ニッサン</vt:lpstr>
      <vt:lpstr>フォトンor不明</vt:lpstr>
      <vt:lpstr>ホンダ</vt:lpstr>
      <vt:lpstr>三菱</vt:lpstr>
      <vt:lpstr>三菱ふそう</vt:lpstr>
      <vt:lpstr>日野</vt:lpstr>
      <vt:lpstr>不明</vt:lpstr>
      <vt:lpstr>柳州五菱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m-fuchikami</dc:creator>
  <cp:lastModifiedBy>m-fuchikami</cp:lastModifiedBy>
  <dcterms:created xsi:type="dcterms:W3CDTF">2024-03-19T02:42:21Z</dcterms:created>
  <dcterms:modified xsi:type="dcterms:W3CDTF">2024-10-09T04:55:38Z</dcterms:modified>
</cp:coreProperties>
</file>